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92" activeTab="2"/>
  </bookViews>
  <sheets>
    <sheet name="Доходы" sheetId="1" r:id="rId1"/>
    <sheet name="Расходы" sheetId="2" r:id="rId2"/>
    <sheet name="Источники" sheetId="3" r:id="rId3"/>
  </sheets>
  <calcPr calcId="162913"/>
</workbook>
</file>

<file path=xl/calcChain.xml><?xml version="1.0" encoding="utf-8"?>
<calcChain xmlns="http://schemas.openxmlformats.org/spreadsheetml/2006/main">
  <c r="F41" i="1" l="1"/>
  <c r="D41" i="1"/>
  <c r="C41" i="1"/>
  <c r="D42" i="1"/>
  <c r="C42" i="1"/>
  <c r="F43" i="1"/>
  <c r="F42" i="1"/>
  <c r="E51" i="1"/>
  <c r="D55" i="1"/>
  <c r="D39" i="1"/>
  <c r="H74" i="2"/>
  <c r="G74" i="2"/>
  <c r="I76" i="2"/>
  <c r="H17" i="2"/>
  <c r="G17" i="2"/>
  <c r="I20" i="2"/>
  <c r="G41" i="2"/>
  <c r="F37" i="1"/>
  <c r="F38" i="1"/>
  <c r="F40" i="1"/>
  <c r="F44" i="1"/>
  <c r="D44" i="1"/>
  <c r="C44" i="1"/>
  <c r="F45" i="1"/>
  <c r="C55" i="1"/>
  <c r="C39" i="1"/>
  <c r="D36" i="1"/>
  <c r="D35" i="1" s="1"/>
  <c r="F35" i="1" s="1"/>
  <c r="C36" i="1"/>
  <c r="C35" i="1" s="1"/>
  <c r="D33" i="1"/>
  <c r="C33" i="1"/>
  <c r="D31" i="1"/>
  <c r="C31" i="1"/>
  <c r="D28" i="1"/>
  <c r="C28" i="1"/>
  <c r="C18" i="1"/>
  <c r="D19" i="1"/>
  <c r="D18" i="1" s="1"/>
  <c r="C19" i="1"/>
  <c r="D12" i="1"/>
  <c r="D11" i="1" s="1"/>
  <c r="C12" i="1"/>
  <c r="C11" i="1" s="1"/>
  <c r="H27" i="2"/>
  <c r="H92" i="2"/>
  <c r="G92" i="2"/>
  <c r="H90" i="2"/>
  <c r="G90" i="2"/>
  <c r="G39" i="2"/>
  <c r="H31" i="2"/>
  <c r="H30" i="2" s="1"/>
  <c r="G31" i="2"/>
  <c r="G30" i="2" s="1"/>
  <c r="H28" i="2"/>
  <c r="G28" i="2"/>
  <c r="H9" i="2"/>
  <c r="G9" i="2"/>
  <c r="H57" i="2"/>
  <c r="H86" i="2"/>
  <c r="G86" i="2"/>
  <c r="H65" i="2"/>
  <c r="G65" i="2"/>
  <c r="H61" i="2"/>
  <c r="G61" i="2"/>
  <c r="H59" i="2"/>
  <c r="H56" i="2" s="1"/>
  <c r="G27" i="2" l="1"/>
  <c r="F39" i="1"/>
  <c r="F36" i="1"/>
  <c r="D30" i="1"/>
  <c r="D27" i="1" s="1"/>
  <c r="H89" i="2"/>
  <c r="G89" i="2"/>
  <c r="C30" i="1"/>
  <c r="C27" i="1" s="1"/>
  <c r="I42" i="2"/>
  <c r="H41" i="2"/>
  <c r="I41" i="2"/>
  <c r="H39" i="2"/>
  <c r="H8" i="2"/>
  <c r="G8" i="2"/>
  <c r="D47" i="1"/>
  <c r="D46" i="1" s="1"/>
  <c r="C47" i="1"/>
  <c r="C46" i="1" s="1"/>
  <c r="D25" i="1"/>
  <c r="D24" i="1" s="1"/>
  <c r="C25" i="1"/>
  <c r="C24" i="1" s="1"/>
  <c r="C10" i="1" s="1"/>
  <c r="F26" i="1"/>
  <c r="D10" i="1" l="1"/>
  <c r="D8" i="1"/>
  <c r="C8" i="1"/>
  <c r="F46" i="1"/>
  <c r="G36" i="2"/>
  <c r="F24" i="1"/>
  <c r="F25" i="1"/>
  <c r="I23" i="2"/>
  <c r="I24" i="2"/>
  <c r="I25" i="2"/>
  <c r="I35" i="2"/>
  <c r="I38" i="2"/>
  <c r="I47" i="2"/>
  <c r="I48" i="2"/>
  <c r="I53" i="2"/>
  <c r="I58" i="2"/>
  <c r="I68" i="2"/>
  <c r="I75" i="2"/>
  <c r="I80" i="2"/>
  <c r="I83" i="2"/>
  <c r="I97" i="2"/>
  <c r="I104" i="2"/>
  <c r="I15" i="2"/>
  <c r="I16" i="2"/>
  <c r="I18" i="2"/>
  <c r="I19" i="2"/>
  <c r="H37" i="2"/>
  <c r="H36" i="2" s="1"/>
  <c r="G37" i="2"/>
  <c r="I10" i="2"/>
  <c r="I9" i="2"/>
  <c r="I8" i="2"/>
  <c r="E50" i="1"/>
  <c r="F49" i="1"/>
  <c r="E48" i="1"/>
  <c r="F47" i="1"/>
  <c r="F34" i="1"/>
  <c r="F33" i="1"/>
  <c r="F32" i="1"/>
  <c r="F31" i="1"/>
  <c r="F30" i="1"/>
  <c r="F29" i="1"/>
  <c r="F28" i="1"/>
  <c r="F27" i="1"/>
  <c r="F23" i="1"/>
  <c r="F22" i="1"/>
  <c r="F21" i="1"/>
  <c r="F20" i="1"/>
  <c r="F19" i="1"/>
  <c r="F18" i="1"/>
  <c r="F13" i="1"/>
  <c r="F12" i="1"/>
  <c r="F11" i="1"/>
  <c r="H98" i="2"/>
  <c r="G98" i="2"/>
  <c r="H103" i="2"/>
  <c r="G103" i="2"/>
  <c r="G102" i="2" s="1"/>
  <c r="H84" i="2"/>
  <c r="G84" i="2"/>
  <c r="H82" i="2"/>
  <c r="G82" i="2"/>
  <c r="G77" i="2"/>
  <c r="H46" i="2"/>
  <c r="G46" i="2"/>
  <c r="H34" i="2"/>
  <c r="G34" i="2"/>
  <c r="H22" i="2"/>
  <c r="H21" i="2" s="1"/>
  <c r="H14" i="2" s="1"/>
  <c r="G22" i="2"/>
  <c r="G21" i="2" s="1"/>
  <c r="G14" i="2" s="1"/>
  <c r="H77" i="2"/>
  <c r="H79" i="2"/>
  <c r="G79" i="2"/>
  <c r="F10" i="1" l="1"/>
  <c r="F8" i="1"/>
  <c r="I46" i="2"/>
  <c r="I34" i="2"/>
  <c r="I79" i="2"/>
  <c r="I82" i="2"/>
  <c r="I103" i="2"/>
  <c r="I17" i="2"/>
  <c r="I37" i="2"/>
  <c r="I22" i="2"/>
  <c r="G13" i="2"/>
  <c r="H67" i="2"/>
  <c r="G67" i="2"/>
  <c r="H73" i="2"/>
  <c r="G73" i="2"/>
  <c r="H102" i="2"/>
  <c r="I102" i="2" s="1"/>
  <c r="G94" i="2"/>
  <c r="I67" i="2" l="1"/>
  <c r="I73" i="2"/>
  <c r="I74" i="2"/>
  <c r="H13" i="2"/>
  <c r="I14" i="2"/>
  <c r="H94" i="2"/>
  <c r="I21" i="2"/>
  <c r="G52" i="2"/>
  <c r="I13" i="2" l="1"/>
  <c r="H7" i="2"/>
  <c r="H109" i="2"/>
  <c r="G64" i="2"/>
  <c r="H71" i="2"/>
  <c r="G71" i="2"/>
  <c r="G70" i="2" s="1"/>
  <c r="G109" i="2"/>
  <c r="H108" i="2"/>
  <c r="G108" i="2"/>
  <c r="H54" i="2"/>
  <c r="G54" i="2"/>
  <c r="G51" i="2" s="1"/>
  <c r="H52" i="2"/>
  <c r="I52" i="2" s="1"/>
  <c r="H106" i="2"/>
  <c r="G106" i="2"/>
  <c r="H101" i="2"/>
  <c r="G57" i="2"/>
  <c r="G56" i="2" s="1"/>
  <c r="H45" i="2"/>
  <c r="G45" i="2"/>
  <c r="G44" i="2" s="1"/>
  <c r="G43" i="2" s="1"/>
  <c r="G33" i="2"/>
  <c r="G7" i="2" s="1"/>
  <c r="H44" i="2" l="1"/>
  <c r="I45" i="2"/>
  <c r="H105" i="2"/>
  <c r="I33" i="2"/>
  <c r="H100" i="2"/>
  <c r="I56" i="2"/>
  <c r="I57" i="2"/>
  <c r="I36" i="2"/>
  <c r="H51" i="2"/>
  <c r="H64" i="2"/>
  <c r="I64" i="2" s="1"/>
  <c r="H70" i="2"/>
  <c r="G63" i="2"/>
  <c r="G105" i="2"/>
  <c r="G101" i="2"/>
  <c r="I101" i="2" s="1"/>
  <c r="G50" i="2" l="1"/>
  <c r="H43" i="2"/>
  <c r="I44" i="2"/>
  <c r="H50" i="2"/>
  <c r="I51" i="2"/>
  <c r="I7" i="2"/>
  <c r="H63" i="2"/>
  <c r="H69" i="2"/>
  <c r="I69" i="2" s="1"/>
  <c r="G69" i="2"/>
  <c r="G100" i="2"/>
  <c r="I100" i="2" s="1"/>
  <c r="G6" i="2" l="1"/>
  <c r="I43" i="2"/>
  <c r="H6" i="2"/>
  <c r="I50" i="2"/>
  <c r="I63" i="2"/>
  <c r="I6" i="2" l="1"/>
</calcChain>
</file>

<file path=xl/sharedStrings.xml><?xml version="1.0" encoding="utf-8"?>
<sst xmlns="http://schemas.openxmlformats.org/spreadsheetml/2006/main" count="471" uniqueCount="236">
  <si>
    <t xml:space="preserve">ДОХОДЫ </t>
  </si>
  <si>
    <t>Наименование показателя</t>
  </si>
  <si>
    <t>Утвержденные бюджетные назначения</t>
  </si>
  <si>
    <t>Исполнено</t>
  </si>
  <si>
    <t>Неисполненные назначения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</si>
  <si>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</si>
  <si>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 и местными бюджетами 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</si>
  <si>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 и местными бюджетами 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</si>
  <si>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 и местными бюджетами  с учетом установленных дифференцированных нормативов отчислений в местные бюджеты </t>
  </si>
  <si>
    <t>Доходы от уплаты акцизов на прямогонный бензин, подлежащие распределению между бюджетами субъектов Российской Федерации  и местными бюджетами  с учетом установленных дифференцированных нормативов отчислений в местные бюджеты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</si>
  <si>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</si>
  <si>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</si>
  <si>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</si>
  <si>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</si>
  <si>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</si>
  <si>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</si>
  <si>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</si>
  <si>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</t>
  </si>
  <si>
    <t>Фонд оплаты труда и страховые взносы</t>
  </si>
  <si>
    <t>Иные выплаты персоналу, за исключением фонда оплаты труда</t>
  </si>
  <si>
    <t>Закупка товаров ,работ, услуг в сфере информационно-коммуникационных технологий</t>
  </si>
  <si>
    <t>Прочая закупка товаров, работ и услуг для государственных нужд</t>
  </si>
  <si>
    <t>Уплата налога на имущество организаций и земельного налога</t>
  </si>
  <si>
    <t>Уплата прочих налогов, сборов и иных платежей</t>
  </si>
  <si>
    <t>Уплата иных платежей</t>
  </si>
  <si>
    <t>Резервные фонды</t>
  </si>
  <si>
    <t>Резервные фонды местных администраций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</si>
  <si>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</si>
  <si>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</si>
  <si>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</si>
  <si>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Национальная оборона</t>
  </si>
  <si>
    <t>Мобилизационная и вневоинская подготовка</t>
  </si>
  <si>
    <t>Осуществление  первичного воинского учёта на территориях,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</si>
  <si>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</si>
  <si>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</si>
  <si>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</si>
  <si>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Национальная экономика</t>
  </si>
  <si>
    <t>Дорожное хозяйство (дорожное фонды)</t>
  </si>
  <si>
    <t>Жилищно-коммунальное хозяйство</t>
  </si>
  <si>
    <t> Благоустройство</t>
  </si>
  <si>
    <t>Уличное освещение</t>
  </si>
  <si>
    <t> Прочие мероприятия по благоустройству городски округов и поселений</t>
  </si>
  <si>
    <t>Иные межбюджетные трансферты</t>
  </si>
  <si>
    <t>Культура</t>
  </si>
  <si>
    <t>Межбюджетные трансферты бюджетам муниципальных районов из бюджетов поселений и межбюджетные трансферты бюджетам поселений  из бюджетов муниципальных районов на осуществление  части полномочий по решению вопросов местного значения</t>
  </si>
  <si>
    <t>Социальная политика</t>
  </si>
  <si>
    <t xml:space="preserve">Пенсионное обеспечение </t>
  </si>
  <si>
    <t>Доплаты к пенсиям государственных служащих субъектов Российской Федерации и муниципальных служащих</t>
  </si>
  <si>
    <t>540 </t>
  </si>
  <si>
    <t>Результат исполнения бюджета (дефицит / профицит)</t>
  </si>
  <si>
    <t>0104</t>
  </si>
  <si>
    <t>0113</t>
  </si>
  <si>
    <t>Закупка товаров,работ, услуг для государственных муниципальных нужд</t>
  </si>
  <si>
    <t>Иные закупки товаров, работ и услуг для обеспечения государственных (муниципальных) нужд</t>
  </si>
  <si>
    <t xml:space="preserve">                                                             </t>
  </si>
  <si>
    <t>Код  БК</t>
  </si>
  <si>
    <t>Изменение остатков средств</t>
  </si>
  <si>
    <t>Увеличение остатков средств бюджетов</t>
  </si>
  <si>
    <t>000 01 05 00 00 00 0000 500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</si>
  <si>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</si>
  <si>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</si>
  <si>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</si>
  <si>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</si>
  <si>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денежных средств бюджетов поселений</t>
  </si>
  <si>
    <t>000 01 05 02 01 10 0000 610</t>
  </si>
  <si>
    <t>Коммунальное хозяйство</t>
  </si>
  <si>
    <t>Благоустройство, содержание мест захоронения</t>
  </si>
  <si>
    <t>Иные бюджетные ассигнования</t>
  </si>
  <si>
    <t xml:space="preserve">Прочая закупка товаров, работ и услуг </t>
  </si>
  <si>
    <t>000 01 00 00 00 00 0000 000</t>
  </si>
  <si>
    <t>x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</si>
  <si>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</si>
  <si>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 xml:space="preserve"> 6100070760</t>
  </si>
  <si>
    <t>Прочая закупка товаров, работ и услуг</t>
  </si>
  <si>
    <t>Физическая культура и спорт</t>
  </si>
  <si>
    <t>Доходы, получаемые в виде арендной платы,а также средства от продажи права на заключение договоров аренды на земли, находящиеся в собсвенности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</si>
  <si>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</si>
  <si>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Доходы, поступающие в порядке возмещения расходов, понесенных в связи с эксплуатацией имущества сельских поселений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</si>
  <si>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</si>
  <si>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</si>
  <si>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Иные закупки товаров, работ и услуг для государственных (муниципальных) нужд</t>
  </si>
  <si>
    <t>Иные пенсии, социальные доплаты к пенсиям</t>
  </si>
  <si>
    <t>Публичные нормативные социальные выплаты гражданам</t>
  </si>
  <si>
    <t>Фонд оплаты труда государственных (муниципальных) органов</t>
  </si>
  <si>
    <t>Расходы на выплаты персоналу государственных (муниципальных) органов</t>
  </si>
  <si>
    <t>Уплата налогов, сборов и иных платежей</t>
  </si>
  <si>
    <t>Иные бюджетные ассегнования</t>
  </si>
  <si>
    <t>Стих.бед.чрезв.ситуац.</t>
  </si>
  <si>
    <t>Гражд.оборона</t>
  </si>
  <si>
    <t>Пож.безопасность</t>
  </si>
  <si>
    <t>Дор.фонд</t>
  </si>
  <si>
    <t>Прочие безвозмездные поступления в бюджеты сельских поселений</t>
  </si>
  <si>
    <t>Прочие субсидии бюджетам сельских поселений</t>
  </si>
  <si>
    <t>Взносы по обязательному социальному страхованию на выплаты денежного содержания и иные выплаты работникам государственных (муницмипальных) органов</t>
  </si>
  <si>
    <t>Реализация мероприяттий по сохранению памятников и других мемориальных обьектов, увековечающих память о новосибирцах-защитниках Отечества, в рамках государственной программы Новосибирской области "Культура Новосибирской области" на 2015-2020 годы</t>
  </si>
  <si>
    <t>по кодам классификации доходов бюджетов</t>
  </si>
  <si>
    <t>Наименование источников доходов</t>
  </si>
  <si>
    <t>КБК</t>
  </si>
  <si>
    <t>Утвержденные бюджетные назначения на год</t>
  </si>
  <si>
    <t>Фактически исполнено за 2018 год</t>
  </si>
  <si>
    <t xml:space="preserve">% исполнения </t>
  </si>
  <si>
    <t>Доходы бюджета всего</t>
  </si>
  <si>
    <t>НАЛОГОВЫЕ И НЕНАЛОГОВЫЕ ДОХОДЫ</t>
  </si>
  <si>
    <t>1 00 00000 00 0000 000</t>
  </si>
  <si>
    <t>1 01 000000 00 0000 000</t>
  </si>
  <si>
    <t>Налог на доходы физических лиц</t>
  </si>
  <si>
    <t>1 01 02000 01 0000 110</t>
  </si>
  <si>
    <t>1 01 02010 01 0000 110</t>
  </si>
  <si>
    <t>1 01 02020 01 0000 110</t>
  </si>
  <si>
    <t>1 01 02030 01 0000 110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</si>
  <si>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</t>
  </si>
  <si>
    <t>НАЛОГИ НА ТОВАРЫ (РАБОТЫ,УСЛУГИ),РЕАЛИЗУЕМЫЕ НА ТЕРРИТОРИИ РОССИЙСКОЙ ФЕДЕРАЦИИ</t>
  </si>
  <si>
    <t>1 03 00000 00 0000 000</t>
  </si>
  <si>
    <t>1 03 02000 01 0000 110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</si>
  <si>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</si>
  <si>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</si>
  <si>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</si>
  <si>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</si>
  <si>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 xml:space="preserve"> 1 06 01030 10 0000 110</t>
  </si>
  <si>
    <t xml:space="preserve"> 1 06 06033 10 0000 110</t>
  </si>
  <si>
    <t xml:space="preserve"> 1 06 06043 10 0000 110</t>
  </si>
  <si>
    <t xml:space="preserve"> 1 11 05025 10 0000 120</t>
  </si>
  <si>
    <t xml:space="preserve"> 1 11 05035 10 0000 120</t>
  </si>
  <si>
    <t xml:space="preserve"> 1 13 02065 10 0000 130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</si>
  <si>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</si>
  <si>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</si>
  <si>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</si>
  <si>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</si>
  <si>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физических лиц</t>
  </si>
  <si>
    <t>1 06 06040 00 0000 110</t>
  </si>
  <si>
    <t>ДОХОДЫ ОТ ИСПОЛЬЗОВАНИЯ ИМУЩЕСТВА, НАХОДЯЩЕГОСЯ В ГОСУДАРСТВЕННОЙ И ИМУЩЕСТВЕННОЙ СОБСТВЕННОСТИ</t>
  </si>
  <si>
    <t>1 11 00000 00 00000 000</t>
  </si>
  <si>
    <t>Доходы,получаемые ввиде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предприятий)</t>
  </si>
  <si>
    <t>1 11 05000 00 0000 120</t>
  </si>
  <si>
    <t xml:space="preserve">ДОХОДЫ ОТ ОКАЗАНИЯ ПЛАТНЫХ УСЛУГ (РАБОТ) И КОМПЕНСАЦИИ ЗАТРАТ ГОСУДАРСТВА </t>
  </si>
  <si>
    <t>1 13 00000 00 0000 000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</si>
  <si>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</si>
  <si>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</si>
  <si>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</si>
  <si>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</si>
  <si>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ПРОЧИЕ БЕЗВОЗМЕЗДНЫЕ ПОСТУПЛЕНИЯ</t>
  </si>
  <si>
    <t>2 07 000000 00 0000 000</t>
  </si>
  <si>
    <t>в том числе:</t>
  </si>
  <si>
    <t>НАЛОГИ НА ПРИБЫЛЬ, ДОХОДЫ</t>
  </si>
  <si>
    <t>ГРБС</t>
  </si>
  <si>
    <t>Подраздел</t>
  </si>
  <si>
    <t>Раздел</t>
  </si>
  <si>
    <t>Администрация Ирбизинского сельсовета Карасуксого района Новосибирской области</t>
  </si>
  <si>
    <t>Целевая статья</t>
  </si>
  <si>
    <t>Вид</t>
  </si>
  <si>
    <t>План,руб.</t>
  </si>
  <si>
    <t>Факт, руб.</t>
  </si>
  <si>
    <t>% исполнения</t>
  </si>
  <si>
    <t>0</t>
  </si>
  <si>
    <t>Функционирование высшего должностного лица субъектов РФ и муниципального образования</t>
  </si>
  <si>
    <t>02</t>
  </si>
  <si>
    <t xml:space="preserve">Глава муниципальног образования </t>
  </si>
  <si>
    <t>04</t>
  </si>
  <si>
    <t>13</t>
  </si>
  <si>
    <t>11</t>
  </si>
  <si>
    <t>00</t>
  </si>
  <si>
    <t>03</t>
  </si>
  <si>
    <t>09</t>
  </si>
  <si>
    <t>4</t>
  </si>
  <si>
    <t>10</t>
  </si>
  <si>
    <t>01</t>
  </si>
  <si>
    <t>ИСТОЧНИКИ</t>
  </si>
  <si>
    <t xml:space="preserve"> Карасукского района Новосибирской области  </t>
  </si>
  <si>
    <t>Источники финансирования дефицита бюджета - всего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</si>
  <si>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</si>
  <si>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000 1 01 02050 01 0000 110</t>
  </si>
  <si>
    <t>Акцизы по подакцизным товарам (продукции), производимым на территории Росиийской Федерации</t>
  </si>
  <si>
    <t>1 03 02231 01 0000 110</t>
  </si>
  <si>
    <t xml:space="preserve">1 03 02241 01 0000 110 </t>
  </si>
  <si>
    <t xml:space="preserve"> 1 03 02251 01 0000 110</t>
  </si>
  <si>
    <t>1 03 02261 01 0000 110</t>
  </si>
  <si>
    <t>НАЛОГИ НА СОВОКУПНЫЙ ДОХОД</t>
  </si>
  <si>
    <t>Единый сельскохозяйственный налог</t>
  </si>
  <si>
    <t>1 05 00000 00 0000 000</t>
  </si>
  <si>
    <t>1 05 03000 01 0000 110</t>
  </si>
  <si>
    <t>1 05 03010 01 0000 110</t>
  </si>
  <si>
    <t xml:space="preserve"> 2 02 29999 10 0000 150</t>
  </si>
  <si>
    <t xml:space="preserve"> 2 02 15001 10 0000 150</t>
  </si>
  <si>
    <t xml:space="preserve"> 2 02 35118 10 0000 150</t>
  </si>
  <si>
    <t>2 02 40000 00 0000 150</t>
  </si>
  <si>
    <t>Социальное обеспечение и иные выплаты населению</t>
  </si>
  <si>
    <t>Иные выплаты населению</t>
  </si>
  <si>
    <t>Реализация мероприятий по оснащению жилых помещений  автономными дымовыми пожарными извещателями,в котрых проживают семьи, находящиеся в опасном социальном положении и имеющие несовершенно летних детей, а также малоподвижные одинокие пенсионеры и инвалид</t>
  </si>
  <si>
    <t>Реализация социально значимых проектов в сфера развития общественной инфраструктуры подпрограммы Содействие развитию местного самоуправления государственнной программы Новосибирской области Развитие институтов региональной политики и гражданского общества</t>
  </si>
  <si>
    <t>Работы, услуги по содержанию имущества</t>
  </si>
  <si>
    <t>Субсидии местным бюджетам на реализацию пректов развития территории муниципального образования,основанных на местных инициативах</t>
  </si>
  <si>
    <t>Прочая закупка товаров, работ,услуг</t>
  </si>
  <si>
    <t>99000S0240</t>
  </si>
  <si>
    <t>Софинансирование проектов развития территорий муниципальных образований НСО,основанных на местных нициативах ГП НСО "Управление финансов в НСО"</t>
  </si>
  <si>
    <t>Обеспечение деятельности финансовых, налоговых и таможенных органов и органов финансового (финансово-экономического) надзора</t>
  </si>
  <si>
    <t>06</t>
  </si>
  <si>
    <t>Обеспечение проведения выборов и референдумов</t>
  </si>
  <si>
    <t>07</t>
  </si>
  <si>
    <t>Образование</t>
  </si>
  <si>
    <t>Субсии(гранты в фоорме субсидий), не подлежащие казначейскому обслуживанию</t>
  </si>
  <si>
    <t>99000S0241</t>
  </si>
  <si>
    <t>Субсидия местной общественной организации Карасукского района Новосибирской области  "Цент общественных инициатив" на реализацию проекта "Благоустройтво территории МБОУ Ирбизинская СОШ села Ирбизино Ирбизинского сельсовета Карасукского района НО</t>
  </si>
  <si>
    <t>Субдии (гранты в форме субсидий), не подлежащие казначескому солпровождению</t>
  </si>
  <si>
    <t>Прочие МБ</t>
  </si>
  <si>
    <t>Закупка товаров, работ и услуг для государственных (муниципальных) нужд</t>
  </si>
  <si>
    <t>Новосибирской области  за 2021 год</t>
  </si>
  <si>
    <t>Налог на доходы физических лиц в части суммы налога, превышающей 650000 рублей, относящейся к части налоговой базы, превышающей 5000000 рублей (за исключением налога на доходы физических лиц с сумм прибыли контролируемой иностранной компании, в том числе</t>
  </si>
  <si>
    <t>000 1 01 02080 01 0000 110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</si>
  <si>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</si>
  <si>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</si>
  <si>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2 07 05030 10 0000 150</t>
  </si>
  <si>
    <t>2 19 00000 10 0000 150</t>
  </si>
  <si>
    <t xml:space="preserve"> 2 19 60010 10 0000 150</t>
  </si>
  <si>
    <t>Инициативные платежи</t>
  </si>
  <si>
    <t>Инициативные платежи, зачисляемые в бюджеты сельских поселений</t>
  </si>
  <si>
    <t xml:space="preserve"> 1 17 15000 00 0000 150</t>
  </si>
  <si>
    <t xml:space="preserve"> 1 17 15030 10 0000 150</t>
  </si>
  <si>
    <t xml:space="preserve">                 Новосибирской области  за 2021 год</t>
  </si>
  <si>
    <t>за 2021 год</t>
  </si>
  <si>
    <t>Прочие межбюджетные трансферты, передаваемые бюджетам сельских поселений</t>
  </si>
  <si>
    <t>2 02 49999 10 0000 150</t>
  </si>
  <si>
    <t>Закупка энергетических ресурсов</t>
  </si>
  <si>
    <r>
      <t>Приложение 1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к решению___________ сессии                                                                                                       Совета депутатов Хорошинского                                             сельсовета Карасукского района                                                                           Новосибирской области                                                                       от ___________   № __      </t>
    </r>
  </si>
  <si>
    <t>бюджета Хорошинского сельсовета Карасукского района</t>
  </si>
  <si>
    <t>498550,00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</si>
  <si>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</si>
  <si>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</si>
  <si>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1 16 10032 10 0000 140</t>
  </si>
  <si>
    <t>1 16 10030 10 0000 140</t>
  </si>
  <si>
    <t>ШТРАФЫ, САНКЦИИ, ВОЗМЕЩЕНИЕ УЩЕРБА</t>
  </si>
  <si>
    <t>1 16 00000 00 0000 000</t>
  </si>
  <si>
    <r>
      <t>Приложение 2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к решению ___________сессии                                                                                                      Совета депутатов Хорошинского                                                               сельсовета Карасукского района                                                                             Новосибирской области                                                                        от ___________   №_____    </t>
    </r>
  </si>
  <si>
    <t xml:space="preserve"> бюджета Хорошинского  сельсовета Карасукского района</t>
  </si>
  <si>
    <t>012</t>
  </si>
  <si>
    <t>внутреннего финансирования дефицита бюджета Хорошинского  сельсовета</t>
  </si>
  <si>
    <r>
      <t>Приложение 3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к решению 16 сессии № 82 от 24.06.2022                                                                                                   Хорошинского сельсовета                                                                     Карасукского района                                                                           Новосибирской области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</si>
</sst>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Arial Cyr"/>
      <charset val="204"/>
    </font>
    <font>
      <b/>
      <sz val="7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FFFFFF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5" fillId="0" borderId="5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0" fillId="0" borderId="0" xfId="0" applyAlignment="1"/>
    <xf numFmtId="0" fontId="1" fillId="0" borderId="4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1" fillId="0" borderId="6" xfId="0" applyFont="1" applyBorder="1" applyAlignment="1">
      <alignment vertical="top" wrapText="1"/>
    </xf>
    <xf numFmtId="0" fontId="4" fillId="0" borderId="5" xfId="0" applyFont="1" applyBorder="1" applyAlignment="1">
      <alignment horizont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right" vertical="top" wrapText="1"/>
    </xf>
    <xf numFmtId="2" fontId="6" fillId="0" borderId="5" xfId="0" applyNumberFormat="1" applyFont="1" applyBorder="1" applyAlignment="1">
      <alignment horizontal="right" vertical="top" wrapText="1"/>
    </xf>
    <xf numFmtId="2" fontId="7" fillId="0" borderId="0" xfId="0" applyNumberFormat="1" applyFont="1" applyBorder="1" applyAlignment="1">
      <alignment horizontal="right" vertical="top" wrapText="1"/>
    </xf>
    <xf numFmtId="2" fontId="6" fillId="0" borderId="5" xfId="0" applyNumberFormat="1" applyFont="1" applyBorder="1" applyAlignment="1">
      <alignment horizontal="center" vertical="top" wrapText="1"/>
    </xf>
    <xf numFmtId="0" fontId="6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0" fillId="0" borderId="0" xfId="0" applyBorder="1"/>
    <xf numFmtId="49" fontId="9" fillId="2" borderId="8" xfId="0" applyNumberFormat="1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center" wrapText="1"/>
    </xf>
    <xf numFmtId="49" fontId="9" fillId="2" borderId="2" xfId="0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0" fillId="2" borderId="3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vertical="top" wrapText="1"/>
    </xf>
    <xf numFmtId="2" fontId="6" fillId="2" borderId="3" xfId="0" applyNumberFormat="1" applyFont="1" applyFill="1" applyBorder="1" applyAlignment="1">
      <alignment vertical="top" wrapText="1"/>
    </xf>
    <xf numFmtId="2" fontId="6" fillId="2" borderId="7" xfId="0" applyNumberFormat="1" applyFont="1" applyFill="1" applyBorder="1" applyAlignment="1">
      <alignment vertical="top" wrapText="1"/>
    </xf>
    <xf numFmtId="2" fontId="6" fillId="2" borderId="2" xfId="0" applyNumberFormat="1" applyFont="1" applyFill="1" applyBorder="1" applyAlignment="1">
      <alignment vertical="center" wrapText="1"/>
    </xf>
    <xf numFmtId="2" fontId="6" fillId="2" borderId="2" xfId="0" applyNumberFormat="1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vertical="top" wrapText="1"/>
    </xf>
    <xf numFmtId="2" fontId="5" fillId="2" borderId="8" xfId="0" applyNumberFormat="1" applyFont="1" applyFill="1" applyBorder="1" applyAlignment="1">
      <alignment horizontal="right" vertical="top" wrapText="1"/>
    </xf>
    <xf numFmtId="2" fontId="6" fillId="2" borderId="10" xfId="0" applyNumberFormat="1" applyFont="1" applyFill="1" applyBorder="1" applyAlignment="1">
      <alignment horizontal="right" vertical="top" wrapText="1"/>
    </xf>
    <xf numFmtId="0" fontId="5" fillId="0" borderId="13" xfId="0" applyFont="1" applyBorder="1" applyAlignment="1">
      <alignment horizontal="justify" vertical="top" wrapText="1"/>
    </xf>
    <xf numFmtId="49" fontId="9" fillId="0" borderId="13" xfId="0" applyNumberFormat="1" applyFont="1" applyFill="1" applyBorder="1" applyAlignment="1">
      <alignment horizontal="left" vertical="center" wrapText="1"/>
    </xf>
    <xf numFmtId="0" fontId="5" fillId="0" borderId="13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6" fillId="2" borderId="16" xfId="0" applyFont="1" applyFill="1" applyBorder="1" applyAlignment="1">
      <alignment vertical="top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wrapText="1"/>
    </xf>
    <xf numFmtId="0" fontId="12" fillId="0" borderId="18" xfId="0" applyFont="1" applyBorder="1" applyAlignment="1">
      <alignment horizontal="center" wrapText="1"/>
    </xf>
    <xf numFmtId="0" fontId="12" fillId="0" borderId="19" xfId="0" applyFont="1" applyBorder="1" applyAlignment="1">
      <alignment horizontal="center" wrapText="1"/>
    </xf>
    <xf numFmtId="0" fontId="6" fillId="0" borderId="15" xfId="0" applyFont="1" applyBorder="1" applyAlignment="1">
      <alignment horizontal="left" vertical="top" wrapText="1"/>
    </xf>
    <xf numFmtId="0" fontId="10" fillId="2" borderId="3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49" fontId="6" fillId="2" borderId="3" xfId="0" applyNumberFormat="1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49" fontId="6" fillId="2" borderId="9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right" vertical="top" wrapText="1"/>
    </xf>
    <xf numFmtId="49" fontId="4" fillId="2" borderId="3" xfId="0" applyNumberFormat="1" applyFont="1" applyFill="1" applyBorder="1" applyAlignment="1">
      <alignment vertical="top" wrapText="1"/>
    </xf>
    <xf numFmtId="49" fontId="6" fillId="2" borderId="3" xfId="0" applyNumberFormat="1" applyFont="1" applyFill="1" applyBorder="1" applyAlignment="1">
      <alignment vertical="top" wrapText="1"/>
    </xf>
    <xf numFmtId="2" fontId="6" fillId="2" borderId="16" xfId="0" applyNumberFormat="1" applyFont="1" applyFill="1" applyBorder="1" applyAlignment="1">
      <alignment horizontal="right" vertical="top" wrapText="1"/>
    </xf>
    <xf numFmtId="2" fontId="5" fillId="2" borderId="12" xfId="0" applyNumberFormat="1" applyFont="1" applyFill="1" applyBorder="1" applyAlignment="1">
      <alignment horizontal="right" vertical="top" wrapText="1"/>
    </xf>
    <xf numFmtId="2" fontId="5" fillId="2" borderId="10" xfId="0" applyNumberFormat="1" applyFont="1" applyFill="1" applyBorder="1" applyAlignment="1">
      <alignment horizontal="right" vertical="top" wrapText="1"/>
    </xf>
    <xf numFmtId="0" fontId="5" fillId="2" borderId="25" xfId="0" applyFont="1" applyFill="1" applyBorder="1" applyAlignment="1">
      <alignment vertical="top" wrapText="1"/>
    </xf>
    <xf numFmtId="2" fontId="5" fillId="2" borderId="25" xfId="0" applyNumberFormat="1" applyFont="1" applyFill="1" applyBorder="1" applyAlignment="1">
      <alignment horizontal="right" vertical="top" wrapText="1"/>
    </xf>
    <xf numFmtId="2" fontId="5" fillId="2" borderId="16" xfId="0" applyNumberFormat="1" applyFont="1" applyFill="1" applyBorder="1" applyAlignment="1">
      <alignment horizontal="right" vertical="top" wrapText="1"/>
    </xf>
    <xf numFmtId="2" fontId="6" fillId="2" borderId="27" xfId="0" applyNumberFormat="1" applyFont="1" applyFill="1" applyBorder="1" applyAlignment="1">
      <alignment horizontal="right" vertical="top" wrapText="1"/>
    </xf>
    <xf numFmtId="0" fontId="5" fillId="2" borderId="21" xfId="0" applyFont="1" applyFill="1" applyBorder="1" applyAlignment="1">
      <alignment vertical="top" wrapText="1"/>
    </xf>
    <xf numFmtId="2" fontId="5" fillId="2" borderId="21" xfId="0" applyNumberFormat="1" applyFont="1" applyFill="1" applyBorder="1" applyAlignment="1">
      <alignment horizontal="right" vertical="top" wrapText="1"/>
    </xf>
    <xf numFmtId="2" fontId="6" fillId="2" borderId="24" xfId="0" applyNumberFormat="1" applyFont="1" applyFill="1" applyBorder="1" applyAlignment="1">
      <alignment horizontal="right" vertical="top" wrapText="1"/>
    </xf>
    <xf numFmtId="2" fontId="5" fillId="2" borderId="20" xfId="0" applyNumberFormat="1" applyFont="1" applyFill="1" applyBorder="1" applyAlignment="1">
      <alignment horizontal="right" vertical="top" wrapText="1"/>
    </xf>
    <xf numFmtId="0" fontId="8" fillId="0" borderId="22" xfId="0" applyFont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2" fontId="8" fillId="2" borderId="2" xfId="0" applyNumberFormat="1" applyFont="1" applyFill="1" applyBorder="1" applyAlignment="1">
      <alignment horizontal="right" vertical="top" wrapText="1"/>
    </xf>
    <xf numFmtId="2" fontId="4" fillId="2" borderId="23" xfId="0" applyNumberFormat="1" applyFont="1" applyFill="1" applyBorder="1" applyAlignment="1">
      <alignment horizontal="right" vertical="top" wrapText="1"/>
    </xf>
    <xf numFmtId="2" fontId="4" fillId="2" borderId="25" xfId="0" applyNumberFormat="1" applyFont="1" applyFill="1" applyBorder="1" applyAlignment="1">
      <alignment horizontal="right" vertical="top" wrapText="1"/>
    </xf>
    <xf numFmtId="2" fontId="5" fillId="2" borderId="11" xfId="0" applyNumberFormat="1" applyFont="1" applyFill="1" applyBorder="1" applyAlignment="1">
      <alignment horizontal="right" vertical="top" wrapText="1"/>
    </xf>
    <xf numFmtId="0" fontId="12" fillId="0" borderId="29" xfId="0" applyFont="1" applyBorder="1" applyAlignment="1">
      <alignment horizontal="center" wrapText="1"/>
    </xf>
    <xf numFmtId="2" fontId="4" fillId="2" borderId="26" xfId="0" applyNumberFormat="1" applyFont="1" applyFill="1" applyBorder="1" applyAlignment="1">
      <alignment horizontal="right" vertical="top" wrapText="1"/>
    </xf>
    <xf numFmtId="2" fontId="6" fillId="2" borderId="15" xfId="0" applyNumberFormat="1" applyFont="1" applyFill="1" applyBorder="1" applyAlignment="1">
      <alignment horizontal="right" vertical="top" wrapText="1"/>
    </xf>
    <xf numFmtId="2" fontId="5" fillId="2" borderId="13" xfId="0" applyNumberFormat="1" applyFont="1" applyFill="1" applyBorder="1" applyAlignment="1">
      <alignment horizontal="right" vertical="top" wrapText="1"/>
    </xf>
    <xf numFmtId="2" fontId="5" fillId="2" borderId="14" xfId="0" applyNumberFormat="1" applyFont="1" applyFill="1" applyBorder="1" applyAlignment="1">
      <alignment horizontal="right" vertical="top" wrapText="1"/>
    </xf>
    <xf numFmtId="0" fontId="12" fillId="0" borderId="23" xfId="0" applyFont="1" applyBorder="1" applyAlignment="1">
      <alignment horizontal="center" wrapText="1"/>
    </xf>
    <xf numFmtId="2" fontId="13" fillId="2" borderId="30" xfId="0" applyNumberFormat="1" applyFont="1" applyFill="1" applyBorder="1" applyAlignment="1">
      <alignment horizontal="right" vertical="top" wrapText="1"/>
    </xf>
    <xf numFmtId="2" fontId="5" fillId="2" borderId="24" xfId="0" applyNumberFormat="1" applyFont="1" applyFill="1" applyBorder="1" applyAlignment="1">
      <alignment horizontal="right" vertical="top" wrapText="1"/>
    </xf>
    <xf numFmtId="0" fontId="0" fillId="0" borderId="10" xfId="0" applyBorder="1" applyAlignment="1"/>
    <xf numFmtId="2" fontId="4" fillId="2" borderId="27" xfId="0" applyNumberFormat="1" applyFont="1" applyFill="1" applyBorder="1" applyAlignment="1">
      <alignment horizontal="right" vertical="top" wrapText="1"/>
    </xf>
    <xf numFmtId="2" fontId="5" fillId="2" borderId="34" xfId="0" applyNumberFormat="1" applyFont="1" applyFill="1" applyBorder="1" applyAlignment="1">
      <alignment horizontal="right" vertical="top" wrapText="1"/>
    </xf>
    <xf numFmtId="2" fontId="5" fillId="2" borderId="33" xfId="0" applyNumberFormat="1" applyFont="1" applyFill="1" applyBorder="1" applyAlignment="1">
      <alignment horizontal="right" vertical="top" wrapText="1"/>
    </xf>
    <xf numFmtId="2" fontId="5" fillId="2" borderId="2" xfId="0" applyNumberFormat="1" applyFont="1" applyFill="1" applyBorder="1" applyAlignment="1">
      <alignment horizontal="right" vertical="top" wrapText="1"/>
    </xf>
    <xf numFmtId="0" fontId="5" fillId="0" borderId="20" xfId="0" applyFont="1" applyBorder="1" applyAlignment="1">
      <alignment horizontal="justify" vertical="top" wrapText="1"/>
    </xf>
    <xf numFmtId="2" fontId="5" fillId="2" borderId="30" xfId="0" applyNumberFormat="1" applyFont="1" applyFill="1" applyBorder="1" applyAlignment="1">
      <alignment horizontal="right" vertical="top" wrapText="1"/>
    </xf>
    <xf numFmtId="2" fontId="6" fillId="2" borderId="30" xfId="0" applyNumberFormat="1" applyFont="1" applyFill="1" applyBorder="1" applyAlignment="1">
      <alignment horizontal="right" vertical="top" wrapText="1"/>
    </xf>
    <xf numFmtId="0" fontId="5" fillId="0" borderId="14" xfId="0" applyFont="1" applyBorder="1" applyAlignment="1">
      <alignment vertical="top" wrapText="1"/>
    </xf>
    <xf numFmtId="0" fontId="5" fillId="2" borderId="11" xfId="0" applyFont="1" applyFill="1" applyBorder="1" applyAlignment="1">
      <alignment vertical="top" wrapText="1"/>
    </xf>
    <xf numFmtId="0" fontId="0" fillId="0" borderId="34" xfId="0" applyBorder="1" applyAlignment="1"/>
    <xf numFmtId="2" fontId="6" fillId="2" borderId="34" xfId="0" applyNumberFormat="1" applyFont="1" applyFill="1" applyBorder="1" applyAlignment="1">
      <alignment horizontal="right" vertical="top" wrapText="1"/>
    </xf>
    <xf numFmtId="0" fontId="5" fillId="0" borderId="3" xfId="0" applyFont="1" applyBorder="1" applyAlignment="1">
      <alignment wrapText="1"/>
    </xf>
    <xf numFmtId="0" fontId="5" fillId="0" borderId="3" xfId="0" applyFont="1" applyBorder="1" applyAlignment="1">
      <alignment horizontal="left"/>
    </xf>
    <xf numFmtId="0" fontId="5" fillId="0" borderId="3" xfId="0" applyFont="1" applyBorder="1"/>
    <xf numFmtId="0" fontId="5" fillId="0" borderId="35" xfId="0" applyFont="1" applyBorder="1"/>
    <xf numFmtId="0" fontId="5" fillId="0" borderId="31" xfId="0" applyFont="1" applyBorder="1"/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right" vertical="center"/>
    </xf>
    <xf numFmtId="0" fontId="8" fillId="2" borderId="2" xfId="0" applyFont="1" applyFill="1" applyBorder="1" applyAlignment="1">
      <alignment horizontal="right" vertical="center"/>
    </xf>
    <xf numFmtId="0" fontId="8" fillId="2" borderId="28" xfId="0" applyFont="1" applyFill="1" applyBorder="1" applyAlignment="1">
      <alignment horizontal="right" vertical="center"/>
    </xf>
    <xf numFmtId="0" fontId="8" fillId="2" borderId="19" xfId="0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  <xf numFmtId="0" fontId="5" fillId="2" borderId="35" xfId="0" applyFont="1" applyFill="1" applyBorder="1" applyAlignment="1">
      <alignment horizontal="right" vertical="center"/>
    </xf>
    <xf numFmtId="0" fontId="5" fillId="2" borderId="31" xfId="0" applyFont="1" applyFill="1" applyBorder="1" applyAlignment="1">
      <alignment horizontal="right" vertical="center"/>
    </xf>
    <xf numFmtId="0" fontId="5" fillId="2" borderId="16" xfId="0" applyFont="1" applyFill="1" applyBorder="1" applyAlignment="1">
      <alignment vertical="top" wrapText="1"/>
    </xf>
    <xf numFmtId="2" fontId="6" fillId="2" borderId="23" xfId="0" applyNumberFormat="1" applyFont="1" applyFill="1" applyBorder="1" applyAlignment="1">
      <alignment horizontal="right" vertical="top" wrapText="1"/>
    </xf>
    <xf numFmtId="0" fontId="5" fillId="0" borderId="15" xfId="0" applyFont="1" applyBorder="1" applyAlignment="1">
      <alignment vertical="top" wrapText="1"/>
    </xf>
    <xf numFmtId="2" fontId="5" fillId="2" borderId="15" xfId="0" applyNumberFormat="1" applyFont="1" applyFill="1" applyBorder="1" applyAlignment="1">
      <alignment horizontal="right" vertical="top" wrapText="1"/>
    </xf>
    <xf numFmtId="2" fontId="8" fillId="2" borderId="22" xfId="0" applyNumberFormat="1" applyFont="1" applyFill="1" applyBorder="1" applyAlignment="1">
      <alignment horizontal="right" vertical="top" wrapText="1"/>
    </xf>
    <xf numFmtId="2" fontId="8" fillId="2" borderId="23" xfId="0" applyNumberFormat="1" applyFont="1" applyFill="1" applyBorder="1" applyAlignment="1">
      <alignment horizontal="right" vertical="top" wrapText="1"/>
    </xf>
    <xf numFmtId="2" fontId="5" fillId="2" borderId="23" xfId="0" applyNumberFormat="1" applyFont="1" applyFill="1" applyBorder="1" applyAlignment="1">
      <alignment horizontal="right" vertical="top" wrapText="1"/>
    </xf>
    <xf numFmtId="0" fontId="5" fillId="0" borderId="15" xfId="0" applyFont="1" applyBorder="1" applyAlignment="1">
      <alignment horizontal="justify" vertical="top" wrapText="1"/>
    </xf>
    <xf numFmtId="2" fontId="5" fillId="2" borderId="7" xfId="0" applyNumberFormat="1" applyFont="1" applyFill="1" applyBorder="1" applyAlignment="1">
      <alignment horizontal="right" vertical="top" wrapText="1"/>
    </xf>
    <xf numFmtId="0" fontId="8" fillId="0" borderId="22" xfId="0" applyFont="1" applyBorder="1" applyAlignment="1">
      <alignment horizontal="justify" vertical="top" wrapText="1"/>
    </xf>
    <xf numFmtId="0" fontId="6" fillId="2" borderId="7" xfId="0" applyFont="1" applyFill="1" applyBorder="1" applyAlignment="1">
      <alignment vertical="top" wrapText="1"/>
    </xf>
    <xf numFmtId="2" fontId="4" fillId="2" borderId="32" xfId="0" applyNumberFormat="1" applyFont="1" applyFill="1" applyBorder="1" applyAlignment="1">
      <alignment horizontal="right" vertical="top" wrapText="1"/>
    </xf>
    <xf numFmtId="2" fontId="4" fillId="2" borderId="7" xfId="0" applyNumberFormat="1" applyFont="1" applyFill="1" applyBorder="1" applyAlignment="1">
      <alignment horizontal="right" vertical="top" wrapText="1"/>
    </xf>
    <xf numFmtId="2" fontId="4" fillId="2" borderId="33" xfId="0" applyNumberFormat="1" applyFont="1" applyFill="1" applyBorder="1" applyAlignment="1">
      <alignment horizontal="right" vertical="top" wrapText="1"/>
    </xf>
    <xf numFmtId="2" fontId="13" fillId="2" borderId="33" xfId="0" applyNumberFormat="1" applyFont="1" applyFill="1" applyBorder="1" applyAlignment="1">
      <alignment horizontal="right" vertical="top" wrapText="1"/>
    </xf>
    <xf numFmtId="0" fontId="4" fillId="0" borderId="22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2" fontId="4" fillId="2" borderId="22" xfId="0" applyNumberFormat="1" applyFont="1" applyFill="1" applyBorder="1" applyAlignment="1">
      <alignment horizontal="right" vertical="top" wrapText="1"/>
    </xf>
    <xf numFmtId="2" fontId="4" fillId="2" borderId="2" xfId="0" applyNumberFormat="1" applyFont="1" applyFill="1" applyBorder="1" applyAlignment="1">
      <alignment horizontal="right" vertical="top" wrapText="1"/>
    </xf>
    <xf numFmtId="2" fontId="13" fillId="2" borderId="23" xfId="0" applyNumberFormat="1" applyFont="1" applyFill="1" applyBorder="1" applyAlignment="1">
      <alignment horizontal="right" vertical="top" wrapText="1"/>
    </xf>
    <xf numFmtId="2" fontId="10" fillId="2" borderId="30" xfId="0" applyNumberFormat="1" applyFont="1" applyFill="1" applyBorder="1" applyAlignment="1">
      <alignment horizontal="right" vertical="top" wrapText="1"/>
    </xf>
    <xf numFmtId="0" fontId="6" fillId="0" borderId="32" xfId="0" applyFont="1" applyBorder="1" applyAlignment="1">
      <alignment vertical="top" wrapText="1"/>
    </xf>
    <xf numFmtId="0" fontId="5" fillId="0" borderId="32" xfId="0" applyFont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2" fontId="5" fillId="2" borderId="32" xfId="0" applyNumberFormat="1" applyFont="1" applyFill="1" applyBorder="1" applyAlignment="1">
      <alignment horizontal="right" vertical="top" wrapText="1"/>
    </xf>
    <xf numFmtId="2" fontId="6" fillId="2" borderId="33" xfId="0" applyNumberFormat="1" applyFont="1" applyFill="1" applyBorder="1" applyAlignment="1">
      <alignment horizontal="right" vertical="top" wrapText="1"/>
    </xf>
    <xf numFmtId="49" fontId="15" fillId="0" borderId="7" xfId="0" applyNumberFormat="1" applyFont="1" applyFill="1" applyBorder="1" applyAlignment="1">
      <alignment horizontal="left" vertical="center" wrapText="1"/>
    </xf>
    <xf numFmtId="2" fontId="5" fillId="2" borderId="36" xfId="0" applyNumberFormat="1" applyFont="1" applyFill="1" applyBorder="1" applyAlignment="1">
      <alignment horizontal="right" vertical="top" wrapText="1"/>
    </xf>
    <xf numFmtId="2" fontId="5" fillId="2" borderId="3" xfId="0" applyNumberFormat="1" applyFont="1" applyFill="1" applyBorder="1" applyAlignment="1">
      <alignment horizontal="right" vertical="top" wrapText="1"/>
    </xf>
    <xf numFmtId="49" fontId="14" fillId="2" borderId="3" xfId="0" applyNumberFormat="1" applyFont="1" applyFill="1" applyBorder="1" applyAlignment="1">
      <alignment horizontal="left" vertical="center" wrapText="1"/>
    </xf>
    <xf numFmtId="49" fontId="14" fillId="2" borderId="3" xfId="0" applyNumberFormat="1" applyFont="1" applyFill="1" applyBorder="1" applyAlignment="1">
      <alignment horizontal="right" vertical="center" wrapText="1"/>
    </xf>
    <xf numFmtId="4" fontId="14" fillId="2" borderId="3" xfId="0" applyNumberFormat="1" applyFont="1" applyFill="1" applyBorder="1" applyAlignment="1">
      <alignment horizontal="right" vertical="center" wrapText="1"/>
    </xf>
    <xf numFmtId="4" fontId="14" fillId="2" borderId="31" xfId="0" applyNumberFormat="1" applyFont="1" applyFill="1" applyBorder="1" applyAlignment="1">
      <alignment horizontal="right" vertical="center" wrapText="1"/>
    </xf>
    <xf numFmtId="49" fontId="9" fillId="2" borderId="8" xfId="0" applyNumberFormat="1" applyFont="1" applyFill="1" applyBorder="1" applyAlignment="1">
      <alignment horizontal="right" vertical="center" wrapText="1"/>
    </xf>
    <xf numFmtId="2" fontId="5" fillId="2" borderId="26" xfId="0" applyNumberFormat="1" applyFont="1" applyFill="1" applyBorder="1" applyAlignment="1">
      <alignment horizontal="right" vertical="top" wrapText="1"/>
    </xf>
    <xf numFmtId="2" fontId="5" fillId="2" borderId="38" xfId="0" applyNumberFormat="1" applyFont="1" applyFill="1" applyBorder="1" applyAlignment="1">
      <alignment horizontal="right" vertical="top" wrapText="1"/>
    </xf>
    <xf numFmtId="4" fontId="9" fillId="2" borderId="39" xfId="0" applyNumberFormat="1" applyFont="1" applyFill="1" applyBorder="1" applyAlignment="1">
      <alignment horizontal="right" vertical="center" wrapText="1"/>
    </xf>
    <xf numFmtId="4" fontId="9" fillId="2" borderId="12" xfId="0" applyNumberFormat="1" applyFont="1" applyFill="1" applyBorder="1" applyAlignment="1">
      <alignment horizontal="right" vertical="center" wrapText="1"/>
    </xf>
    <xf numFmtId="4" fontId="14" fillId="2" borderId="40" xfId="0" applyNumberFormat="1" applyFont="1" applyFill="1" applyBorder="1" applyAlignment="1">
      <alignment horizontal="right" vertical="center" wrapText="1"/>
    </xf>
    <xf numFmtId="0" fontId="5" fillId="0" borderId="26" xfId="0" applyFont="1" applyBorder="1" applyAlignment="1">
      <alignment vertical="top" wrapText="1"/>
    </xf>
    <xf numFmtId="49" fontId="9" fillId="0" borderId="37" xfId="0" applyNumberFormat="1" applyFont="1" applyFill="1" applyBorder="1" applyAlignment="1">
      <alignment horizontal="left" vertical="center" wrapText="1"/>
    </xf>
    <xf numFmtId="49" fontId="14" fillId="0" borderId="36" xfId="0" applyNumberFormat="1" applyFont="1" applyFill="1" applyBorder="1" applyAlignment="1">
      <alignment horizontal="left" vertical="center" wrapText="1"/>
    </xf>
    <xf numFmtId="4" fontId="9" fillId="2" borderId="8" xfId="0" applyNumberFormat="1" applyFont="1" applyFill="1" applyBorder="1" applyAlignment="1">
      <alignment horizontal="right" vertical="center" wrapText="1"/>
    </xf>
    <xf numFmtId="4" fontId="9" fillId="2" borderId="11" xfId="0" applyNumberFormat="1" applyFont="1" applyFill="1" applyBorder="1" applyAlignment="1">
      <alignment horizontal="right" vertical="center" wrapText="1"/>
    </xf>
    <xf numFmtId="0" fontId="8" fillId="0" borderId="36" xfId="0" applyFont="1" applyBorder="1" applyAlignment="1">
      <alignment vertical="top" wrapText="1"/>
    </xf>
    <xf numFmtId="49" fontId="16" fillId="0" borderId="3" xfId="0" applyNumberFormat="1" applyFont="1" applyFill="1" applyBorder="1" applyAlignment="1">
      <alignment horizontal="left" vertical="center" wrapText="1"/>
    </xf>
    <xf numFmtId="2" fontId="8" fillId="2" borderId="36" xfId="0" applyNumberFormat="1" applyFont="1" applyFill="1" applyBorder="1" applyAlignment="1">
      <alignment horizontal="right" vertical="top" wrapText="1"/>
    </xf>
    <xf numFmtId="2" fontId="8" fillId="2" borderId="3" xfId="0" applyNumberFormat="1" applyFont="1" applyFill="1" applyBorder="1" applyAlignment="1">
      <alignment horizontal="right" vertical="top" wrapText="1"/>
    </xf>
    <xf numFmtId="2" fontId="4" fillId="2" borderId="41" xfId="0" applyNumberFormat="1" applyFont="1" applyFill="1" applyBorder="1" applyAlignment="1">
      <alignment horizontal="right" vertical="top" wrapText="1"/>
    </xf>
    <xf numFmtId="2" fontId="4" fillId="2" borderId="19" xfId="0" applyNumberFormat="1" applyFont="1" applyFill="1" applyBorder="1" applyAlignment="1">
      <alignment horizontal="right" vertical="top" wrapText="1"/>
    </xf>
    <xf numFmtId="2" fontId="8" fillId="2" borderId="28" xfId="0" applyNumberFormat="1" applyFont="1" applyFill="1" applyBorder="1" applyAlignment="1">
      <alignment horizontal="right" vertical="top" wrapText="1"/>
    </xf>
    <xf numFmtId="2" fontId="6" fillId="2" borderId="25" xfId="0" applyNumberFormat="1" applyFont="1" applyFill="1" applyBorder="1" applyAlignment="1">
      <alignment horizontal="right" vertical="top" wrapText="1"/>
    </xf>
    <xf numFmtId="2" fontId="6" fillId="2" borderId="11" xfId="0" applyNumberFormat="1" applyFont="1" applyFill="1" applyBorder="1" applyAlignment="1">
      <alignment horizontal="right" vertical="top" wrapText="1"/>
    </xf>
    <xf numFmtId="2" fontId="8" fillId="2" borderId="42" xfId="0" applyNumberFormat="1" applyFont="1" applyFill="1" applyBorder="1" applyAlignment="1">
      <alignment horizontal="right" vertical="top" wrapText="1"/>
    </xf>
    <xf numFmtId="2" fontId="5" fillId="2" borderId="43" xfId="0" applyNumberFormat="1" applyFont="1" applyFill="1" applyBorder="1" applyAlignment="1">
      <alignment horizontal="right" vertical="top" wrapText="1"/>
    </xf>
    <xf numFmtId="2" fontId="5" fillId="2" borderId="44" xfId="0" applyNumberFormat="1" applyFont="1" applyFill="1" applyBorder="1" applyAlignment="1">
      <alignment horizontal="right" vertical="top" wrapText="1"/>
    </xf>
    <xf numFmtId="2" fontId="5" fillId="2" borderId="39" xfId="0" applyNumberFormat="1" applyFont="1" applyFill="1" applyBorder="1" applyAlignment="1">
      <alignment horizontal="right" vertical="top" wrapText="1"/>
    </xf>
    <xf numFmtId="2" fontId="5" fillId="2" borderId="12" xfId="0" applyNumberFormat="1" applyFont="1" applyFill="1" applyBorder="1" applyAlignment="1">
      <alignment horizontal="right" vertical="top" wrapText="1"/>
    </xf>
    <xf numFmtId="2" fontId="5" fillId="2" borderId="38" xfId="0" applyNumberFormat="1" applyFont="1" applyFill="1" applyBorder="1" applyAlignment="1">
      <alignment horizontal="right" vertical="top" wrapText="1"/>
    </xf>
    <xf numFmtId="0" fontId="6" fillId="0" borderId="18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5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4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workbookViewId="0">
      <selection activeCell="A3" sqref="A3:F3"/>
    </sheetView>
  </sheetViews>
  <sheetFormatPr defaultRowHeight="14.4" x14ac:dyDescent="0.3"/>
  <cols>
    <col min="1" max="1" width="32.109375" customWidth="1"/>
    <col min="2" max="2" width="22" customWidth="1"/>
    <col min="3" max="3" width="13.109375" customWidth="1"/>
    <col min="4" max="4" width="15.33203125" customWidth="1"/>
    <col min="5" max="5" width="3.44140625" hidden="1" customWidth="1"/>
    <col min="6" max="6" width="13.33203125" customWidth="1"/>
  </cols>
  <sheetData>
    <row r="1" spans="1:6" ht="96" customHeight="1" x14ac:dyDescent="0.35">
      <c r="C1" s="182" t="s">
        <v>222</v>
      </c>
      <c r="D1" s="182"/>
      <c r="E1" s="182"/>
      <c r="F1" s="182"/>
    </row>
    <row r="2" spans="1:6" ht="18" x14ac:dyDescent="0.35">
      <c r="A2" s="183" t="s">
        <v>0</v>
      </c>
      <c r="B2" s="183"/>
      <c r="C2" s="183"/>
      <c r="D2" s="183"/>
      <c r="E2" s="183"/>
      <c r="F2" s="183"/>
    </row>
    <row r="3" spans="1:6" ht="18" x14ac:dyDescent="0.35">
      <c r="A3" s="184" t="s">
        <v>223</v>
      </c>
      <c r="B3" s="184"/>
      <c r="C3" s="184"/>
      <c r="D3" s="184"/>
      <c r="E3" s="184"/>
      <c r="F3" s="184"/>
    </row>
    <row r="4" spans="1:6" ht="18" x14ac:dyDescent="0.35">
      <c r="A4" s="185" t="s">
        <v>205</v>
      </c>
      <c r="B4" s="185"/>
      <c r="C4" s="185"/>
      <c r="D4" s="185"/>
      <c r="E4" s="185"/>
      <c r="F4" s="185"/>
    </row>
    <row r="5" spans="1:6" ht="18.600000000000001" thickBot="1" x14ac:dyDescent="0.4">
      <c r="A5" s="185" t="s">
        <v>95</v>
      </c>
      <c r="B5" s="185"/>
      <c r="C5" s="185"/>
      <c r="D5" s="185"/>
      <c r="E5" s="185"/>
      <c r="F5" s="185"/>
    </row>
    <row r="6" spans="1:6" ht="53.4" thickBot="1" x14ac:dyDescent="0.35">
      <c r="A6" s="46" t="s">
        <v>96</v>
      </c>
      <c r="B6" s="47" t="s">
        <v>97</v>
      </c>
      <c r="C6" s="47" t="s">
        <v>98</v>
      </c>
      <c r="D6" s="181" t="s">
        <v>99</v>
      </c>
      <c r="E6" s="181"/>
      <c r="F6" s="48" t="s">
        <v>100</v>
      </c>
    </row>
    <row r="7" spans="1:6" ht="15" thickBot="1" x14ac:dyDescent="0.35">
      <c r="A7" s="49">
        <v>1</v>
      </c>
      <c r="B7" s="50">
        <v>2</v>
      </c>
      <c r="C7" s="85">
        <v>3</v>
      </c>
      <c r="D7" s="49">
        <v>4</v>
      </c>
      <c r="E7" s="51"/>
      <c r="F7" s="90">
        <v>5</v>
      </c>
    </row>
    <row r="8" spans="1:6" x14ac:dyDescent="0.3">
      <c r="A8" s="44" t="s">
        <v>101</v>
      </c>
      <c r="B8" s="45"/>
      <c r="C8" s="86">
        <f>C10+C46</f>
        <v>17754175.670000002</v>
      </c>
      <c r="D8" s="83">
        <f>D10+D46</f>
        <v>17611818.219999999</v>
      </c>
      <c r="E8" s="94"/>
      <c r="F8" s="91">
        <f>D8/C8*100</f>
        <v>99.198174825764781</v>
      </c>
    </row>
    <row r="9" spans="1:6" ht="15" thickBot="1" x14ac:dyDescent="0.35">
      <c r="A9" s="143" t="s">
        <v>142</v>
      </c>
      <c r="B9" s="132"/>
      <c r="C9" s="133"/>
      <c r="D9" s="134"/>
      <c r="E9" s="135"/>
      <c r="F9" s="136"/>
    </row>
    <row r="10" spans="1:6" ht="27.75" customHeight="1" thickBot="1" x14ac:dyDescent="0.35">
      <c r="A10" s="137" t="s">
        <v>102</v>
      </c>
      <c r="B10" s="23" t="s">
        <v>103</v>
      </c>
      <c r="C10" s="139">
        <f>C11+C18+C24+C27+C35+C39+C44+C41</f>
        <v>4079168.17</v>
      </c>
      <c r="D10" s="140">
        <f>D11+D18+D24+D27+D35+D39+D44+D41</f>
        <v>4098810.72</v>
      </c>
      <c r="E10" s="82"/>
      <c r="F10" s="141">
        <f>D10/C10*100</f>
        <v>100.48153322396611</v>
      </c>
    </row>
    <row r="11" spans="1:6" ht="27.75" customHeight="1" thickBot="1" x14ac:dyDescent="0.35">
      <c r="A11" s="137" t="s">
        <v>143</v>
      </c>
      <c r="B11" s="138" t="s">
        <v>104</v>
      </c>
      <c r="C11" s="139">
        <f>C12</f>
        <v>409800</v>
      </c>
      <c r="D11" s="140">
        <f>D12</f>
        <v>431408.36</v>
      </c>
      <c r="E11" s="82"/>
      <c r="F11" s="141">
        <f>D11/C11*100</f>
        <v>105.27290385553928</v>
      </c>
    </row>
    <row r="12" spans="1:6" ht="18.75" customHeight="1" x14ac:dyDescent="0.3">
      <c r="A12" s="52" t="s">
        <v>105</v>
      </c>
      <c r="B12" s="45" t="s">
        <v>106</v>
      </c>
      <c r="C12" s="87">
        <f>C13+C14+C15+C16+C17</f>
        <v>409800</v>
      </c>
      <c r="D12" s="68">
        <f>D13+D14+D15+D16+D17</f>
        <v>431408.36</v>
      </c>
      <c r="E12" s="100"/>
      <c r="F12" s="142">
        <f>D12/C12*100</f>
        <v>105.27290385553928</v>
      </c>
    </row>
    <row r="13" spans="1:6" ht="85.5" customHeight="1" x14ac:dyDescent="0.3">
      <c r="A13" s="41" t="s">
        <v>5</v>
      </c>
      <c r="B13" s="38" t="s">
        <v>107</v>
      </c>
      <c r="C13" s="88">
        <v>311900</v>
      </c>
      <c r="D13" s="39">
        <v>333452.44</v>
      </c>
      <c r="E13" s="70"/>
      <c r="F13" s="40">
        <f>D13/C13*100</f>
        <v>106.91004809233729</v>
      </c>
    </row>
    <row r="14" spans="1:6" ht="133.5" customHeight="1" x14ac:dyDescent="0.3">
      <c r="A14" s="41" t="s">
        <v>110</v>
      </c>
      <c r="B14" s="38" t="s">
        <v>108</v>
      </c>
      <c r="C14" s="88">
        <v>97900</v>
      </c>
      <c r="D14" s="76">
        <v>97893.65</v>
      </c>
      <c r="E14" s="92"/>
      <c r="F14" s="40">
        <v>0</v>
      </c>
    </row>
    <row r="15" spans="1:6" ht="52.5" customHeight="1" thickBot="1" x14ac:dyDescent="0.35">
      <c r="A15" s="41" t="s">
        <v>78</v>
      </c>
      <c r="B15" s="38" t="s">
        <v>109</v>
      </c>
      <c r="C15" s="88">
        <v>0</v>
      </c>
      <c r="D15" s="84">
        <v>62.27</v>
      </c>
      <c r="E15" s="95"/>
      <c r="F15" s="40">
        <v>0</v>
      </c>
    </row>
    <row r="16" spans="1:6" ht="63.75" customHeight="1" x14ac:dyDescent="0.3">
      <c r="A16" s="41" t="s">
        <v>169</v>
      </c>
      <c r="B16" s="38" t="s">
        <v>170</v>
      </c>
      <c r="C16" s="88">
        <v>0</v>
      </c>
      <c r="D16" s="76">
        <v>0</v>
      </c>
      <c r="E16" s="92"/>
      <c r="F16" s="40">
        <v>0</v>
      </c>
    </row>
    <row r="17" spans="1:11" ht="63.75" customHeight="1" thickBot="1" x14ac:dyDescent="0.35">
      <c r="A17" s="98" t="s">
        <v>206</v>
      </c>
      <c r="B17" s="75" t="s">
        <v>207</v>
      </c>
      <c r="C17" s="78">
        <v>0</v>
      </c>
      <c r="D17" s="76">
        <v>0</v>
      </c>
      <c r="E17" s="92"/>
      <c r="F17" s="77">
        <v>0</v>
      </c>
    </row>
    <row r="18" spans="1:11" ht="49.5" customHeight="1" thickBot="1" x14ac:dyDescent="0.35">
      <c r="A18" s="131" t="s">
        <v>111</v>
      </c>
      <c r="B18" s="80" t="s">
        <v>112</v>
      </c>
      <c r="C18" s="126">
        <f>C19</f>
        <v>2425500</v>
      </c>
      <c r="D18" s="81">
        <f>D19</f>
        <v>2401922.0499999998</v>
      </c>
      <c r="E18" s="127"/>
      <c r="F18" s="82">
        <f t="shared" ref="F18:F43" si="0">D18/C18*100</f>
        <v>99.027913832199545</v>
      </c>
    </row>
    <row r="19" spans="1:11" ht="42" customHeight="1" x14ac:dyDescent="0.3">
      <c r="A19" s="129" t="s">
        <v>171</v>
      </c>
      <c r="B19" s="122" t="s">
        <v>113</v>
      </c>
      <c r="C19" s="125">
        <f>C20+C21+C22+C23</f>
        <v>2425500</v>
      </c>
      <c r="D19" s="130">
        <f>D20+D21+D22+D23</f>
        <v>2401922.0499999998</v>
      </c>
      <c r="E19" s="96"/>
      <c r="F19" s="100">
        <f t="shared" si="0"/>
        <v>99.027913832199545</v>
      </c>
    </row>
    <row r="20" spans="1:11" ht="90.75" customHeight="1" x14ac:dyDescent="0.3">
      <c r="A20" s="43" t="s">
        <v>6</v>
      </c>
      <c r="B20" s="38" t="s">
        <v>172</v>
      </c>
      <c r="C20" s="88">
        <v>1162660</v>
      </c>
      <c r="D20" s="39">
        <v>1108870.3600000001</v>
      </c>
      <c r="E20" s="93"/>
      <c r="F20" s="40">
        <f t="shared" si="0"/>
        <v>95.373570949374724</v>
      </c>
    </row>
    <row r="21" spans="1:11" ht="114.75" customHeight="1" x14ac:dyDescent="0.3">
      <c r="A21" s="43" t="s">
        <v>7</v>
      </c>
      <c r="B21" s="38" t="s">
        <v>173</v>
      </c>
      <c r="C21" s="88">
        <v>7700</v>
      </c>
      <c r="D21" s="39">
        <v>7798.38</v>
      </c>
      <c r="E21" s="93"/>
      <c r="F21" s="40">
        <f t="shared" si="0"/>
        <v>101.27766233766233</v>
      </c>
    </row>
    <row r="22" spans="1:11" ht="96.6" thickBot="1" x14ac:dyDescent="0.35">
      <c r="A22" s="43" t="s">
        <v>8</v>
      </c>
      <c r="B22" s="38" t="s">
        <v>174</v>
      </c>
      <c r="C22" s="88">
        <v>1413620</v>
      </c>
      <c r="D22" s="76">
        <v>1474344.18</v>
      </c>
      <c r="E22" s="93"/>
      <c r="F22" s="40">
        <f t="shared" si="0"/>
        <v>104.29565088213239</v>
      </c>
    </row>
    <row r="23" spans="1:11" ht="84.6" thickBot="1" x14ac:dyDescent="0.35">
      <c r="A23" s="101" t="s">
        <v>9</v>
      </c>
      <c r="B23" s="102" t="s">
        <v>175</v>
      </c>
      <c r="C23" s="89">
        <v>-158480</v>
      </c>
      <c r="D23" s="97">
        <v>-189090.87</v>
      </c>
      <c r="E23" s="103"/>
      <c r="F23" s="104">
        <f t="shared" si="0"/>
        <v>119.31528899545685</v>
      </c>
    </row>
    <row r="24" spans="1:11" ht="15.75" customHeight="1" thickBot="1" x14ac:dyDescent="0.35">
      <c r="A24" s="79" t="s">
        <v>176</v>
      </c>
      <c r="B24" s="80" t="s">
        <v>178</v>
      </c>
      <c r="C24" s="126">
        <f>C25</f>
        <v>9100</v>
      </c>
      <c r="D24" s="81">
        <f>D25</f>
        <v>9120</v>
      </c>
      <c r="E24" s="128"/>
      <c r="F24" s="123">
        <f>D24/C24*100</f>
        <v>100.21978021978022</v>
      </c>
    </row>
    <row r="25" spans="1:11" x14ac:dyDescent="0.3">
      <c r="A25" s="124" t="s">
        <v>177</v>
      </c>
      <c r="B25" s="122" t="s">
        <v>179</v>
      </c>
      <c r="C25" s="125">
        <f>C26</f>
        <v>9100</v>
      </c>
      <c r="D25" s="73">
        <f>D26</f>
        <v>9120</v>
      </c>
      <c r="E25" s="99"/>
      <c r="F25" s="100">
        <f>D25/C25*100</f>
        <v>100.21978021978022</v>
      </c>
    </row>
    <row r="26" spans="1:11" ht="15" thickBot="1" x14ac:dyDescent="0.35">
      <c r="A26" s="101" t="s">
        <v>177</v>
      </c>
      <c r="B26" s="102" t="s">
        <v>180</v>
      </c>
      <c r="C26" s="89">
        <v>9100</v>
      </c>
      <c r="D26" s="84">
        <v>9120</v>
      </c>
      <c r="E26" s="95"/>
      <c r="F26" s="104">
        <f>D26/C26*100</f>
        <v>100.21978021978022</v>
      </c>
    </row>
    <row r="27" spans="1:11" ht="15" thickBot="1" x14ac:dyDescent="0.35">
      <c r="A27" s="79" t="s">
        <v>114</v>
      </c>
      <c r="B27" s="80" t="s">
        <v>115</v>
      </c>
      <c r="C27" s="126">
        <f>C28+C30</f>
        <v>1041600</v>
      </c>
      <c r="D27" s="81">
        <f>D28+D30</f>
        <v>1063008.8400000001</v>
      </c>
      <c r="E27" s="127"/>
      <c r="F27" s="82">
        <f t="shared" si="0"/>
        <v>102.0553801843318</v>
      </c>
    </row>
    <row r="28" spans="1:11" x14ac:dyDescent="0.3">
      <c r="A28" s="124" t="s">
        <v>116</v>
      </c>
      <c r="B28" s="122" t="s">
        <v>117</v>
      </c>
      <c r="C28" s="125">
        <f>C29</f>
        <v>46600</v>
      </c>
      <c r="D28" s="73">
        <f>D29</f>
        <v>46758.07</v>
      </c>
      <c r="E28" s="99"/>
      <c r="F28" s="100">
        <f t="shared" si="0"/>
        <v>100.33920600858369</v>
      </c>
    </row>
    <row r="29" spans="1:11" ht="60" x14ac:dyDescent="0.3">
      <c r="A29" s="43" t="s">
        <v>79</v>
      </c>
      <c r="B29" s="38" t="s">
        <v>118</v>
      </c>
      <c r="C29" s="88">
        <v>46600</v>
      </c>
      <c r="D29" s="39">
        <v>46758.07</v>
      </c>
      <c r="E29" s="70"/>
      <c r="F29" s="40">
        <f t="shared" si="0"/>
        <v>100.33920600858369</v>
      </c>
      <c r="H29" s="18"/>
      <c r="I29" s="18"/>
      <c r="J29" s="18"/>
      <c r="K29" s="18"/>
    </row>
    <row r="30" spans="1:11" ht="14.25" customHeight="1" x14ac:dyDescent="0.3">
      <c r="A30" s="42" t="s">
        <v>124</v>
      </c>
      <c r="B30" s="19" t="s">
        <v>125</v>
      </c>
      <c r="C30" s="88">
        <f>C31+C33</f>
        <v>995000</v>
      </c>
      <c r="D30" s="39">
        <f>D31+D33</f>
        <v>1016250.77</v>
      </c>
      <c r="E30" s="70"/>
      <c r="F30" s="40">
        <f t="shared" si="0"/>
        <v>102.13575577889446</v>
      </c>
    </row>
    <row r="31" spans="1:11" ht="14.25" customHeight="1" x14ac:dyDescent="0.3">
      <c r="A31" s="42" t="s">
        <v>126</v>
      </c>
      <c r="B31" s="19" t="s">
        <v>127</v>
      </c>
      <c r="C31" s="88">
        <f>C32</f>
        <v>668000</v>
      </c>
      <c r="D31" s="39">
        <f>D32</f>
        <v>667994.13</v>
      </c>
      <c r="E31" s="70"/>
      <c r="F31" s="40">
        <f t="shared" si="0"/>
        <v>99.999121257485029</v>
      </c>
    </row>
    <row r="32" spans="1:11" ht="49.5" customHeight="1" x14ac:dyDescent="0.3">
      <c r="A32" s="43" t="s">
        <v>10</v>
      </c>
      <c r="B32" s="38" t="s">
        <v>119</v>
      </c>
      <c r="C32" s="88">
        <v>668000</v>
      </c>
      <c r="D32" s="39">
        <v>667994.13</v>
      </c>
      <c r="E32" s="70"/>
      <c r="F32" s="40">
        <f t="shared" si="0"/>
        <v>99.999121257485029</v>
      </c>
    </row>
    <row r="33" spans="1:6" ht="15" customHeight="1" x14ac:dyDescent="0.3">
      <c r="A33" s="43" t="s">
        <v>128</v>
      </c>
      <c r="B33" s="38" t="s">
        <v>129</v>
      </c>
      <c r="C33" s="88">
        <f>C34</f>
        <v>327000</v>
      </c>
      <c r="D33" s="39">
        <f>D34</f>
        <v>348256.64</v>
      </c>
      <c r="E33" s="70"/>
      <c r="F33" s="40">
        <f t="shared" si="0"/>
        <v>106.50050152905199</v>
      </c>
    </row>
    <row r="34" spans="1:6" ht="50.25" customHeight="1" thickBot="1" x14ac:dyDescent="0.35">
      <c r="A34" s="101" t="s">
        <v>11</v>
      </c>
      <c r="B34" s="102" t="s">
        <v>120</v>
      </c>
      <c r="C34" s="89">
        <v>327000</v>
      </c>
      <c r="D34" s="84">
        <v>348256.64</v>
      </c>
      <c r="E34" s="95"/>
      <c r="F34" s="104">
        <f t="shared" si="0"/>
        <v>106.50050152905199</v>
      </c>
    </row>
    <row r="35" spans="1:6" ht="62.25" customHeight="1" thickBot="1" x14ac:dyDescent="0.35">
      <c r="A35" s="79" t="s">
        <v>130</v>
      </c>
      <c r="B35" s="80" t="s">
        <v>131</v>
      </c>
      <c r="C35" s="126">
        <f>C36</f>
        <v>114100</v>
      </c>
      <c r="D35" s="81">
        <f>D36</f>
        <v>114169.22</v>
      </c>
      <c r="E35" s="127"/>
      <c r="F35" s="123">
        <f t="shared" si="0"/>
        <v>100.06066608238386</v>
      </c>
    </row>
    <row r="36" spans="1:6" ht="99.75" customHeight="1" x14ac:dyDescent="0.3">
      <c r="A36" s="124" t="s">
        <v>132</v>
      </c>
      <c r="B36" s="122" t="s">
        <v>133</v>
      </c>
      <c r="C36" s="125">
        <f>C37+C38</f>
        <v>114100</v>
      </c>
      <c r="D36" s="73">
        <f>D37+D38</f>
        <v>114169.22</v>
      </c>
      <c r="E36" s="99"/>
      <c r="F36" s="100">
        <f t="shared" si="0"/>
        <v>100.06066608238386</v>
      </c>
    </row>
    <row r="37" spans="1:6" ht="86.25" customHeight="1" x14ac:dyDescent="0.3">
      <c r="A37" s="43" t="s">
        <v>75</v>
      </c>
      <c r="B37" s="38" t="s">
        <v>121</v>
      </c>
      <c r="C37" s="88">
        <v>83300</v>
      </c>
      <c r="D37" s="39">
        <v>83339.66</v>
      </c>
      <c r="E37" s="70"/>
      <c r="F37" s="40">
        <f t="shared" si="0"/>
        <v>100.04761104441778</v>
      </c>
    </row>
    <row r="38" spans="1:6" ht="76.5" customHeight="1" thickBot="1" x14ac:dyDescent="0.35">
      <c r="A38" s="101" t="s">
        <v>76</v>
      </c>
      <c r="B38" s="102" t="s">
        <v>122</v>
      </c>
      <c r="C38" s="89">
        <v>30800</v>
      </c>
      <c r="D38" s="84">
        <v>30829.56</v>
      </c>
      <c r="E38" s="95"/>
      <c r="F38" s="104">
        <f t="shared" si="0"/>
        <v>100.09597402597403</v>
      </c>
    </row>
    <row r="39" spans="1:6" ht="35.25" customHeight="1" thickBot="1" x14ac:dyDescent="0.35">
      <c r="A39" s="79" t="s">
        <v>134</v>
      </c>
      <c r="B39" s="80" t="s">
        <v>135</v>
      </c>
      <c r="C39" s="126">
        <f>C40</f>
        <v>9400</v>
      </c>
      <c r="D39" s="81">
        <f>D40</f>
        <v>9479.08</v>
      </c>
      <c r="E39" s="127"/>
      <c r="F39" s="123">
        <f t="shared" si="0"/>
        <v>100.84127659574469</v>
      </c>
    </row>
    <row r="40" spans="1:6" ht="53.25" customHeight="1" thickBot="1" x14ac:dyDescent="0.35">
      <c r="A40" s="144" t="s">
        <v>77</v>
      </c>
      <c r="B40" s="145" t="s">
        <v>123</v>
      </c>
      <c r="C40" s="146">
        <v>9400</v>
      </c>
      <c r="D40" s="130">
        <v>9479.08</v>
      </c>
      <c r="E40" s="96"/>
      <c r="F40" s="147">
        <f t="shared" si="0"/>
        <v>100.84127659574469</v>
      </c>
    </row>
    <row r="41" spans="1:6" ht="30.75" customHeight="1" thickBot="1" x14ac:dyDescent="0.35">
      <c r="A41" s="79" t="s">
        <v>229</v>
      </c>
      <c r="B41" s="80" t="s">
        <v>230</v>
      </c>
      <c r="C41" s="175">
        <f>C42</f>
        <v>24800</v>
      </c>
      <c r="D41" s="81">
        <f>D42</f>
        <v>24835</v>
      </c>
      <c r="E41" s="172"/>
      <c r="F41" s="171">
        <f>F42</f>
        <v>100.14112903225806</v>
      </c>
    </row>
    <row r="42" spans="1:6" ht="103.5" customHeight="1" x14ac:dyDescent="0.3">
      <c r="A42" s="161" t="s">
        <v>225</v>
      </c>
      <c r="B42" s="71" t="s">
        <v>228</v>
      </c>
      <c r="C42" s="176">
        <f>C43</f>
        <v>24800</v>
      </c>
      <c r="D42" s="72">
        <f>D43</f>
        <v>24835</v>
      </c>
      <c r="E42" s="176"/>
      <c r="F42" s="173">
        <f t="shared" si="0"/>
        <v>100.14112903225806</v>
      </c>
    </row>
    <row r="43" spans="1:6" ht="77.25" customHeight="1" thickBot="1" x14ac:dyDescent="0.35">
      <c r="A43" s="101" t="s">
        <v>226</v>
      </c>
      <c r="B43" s="102" t="s">
        <v>227</v>
      </c>
      <c r="C43" s="177">
        <v>24800</v>
      </c>
      <c r="D43" s="84">
        <v>24835</v>
      </c>
      <c r="E43" s="177"/>
      <c r="F43" s="174">
        <f t="shared" si="0"/>
        <v>100.14112903225806</v>
      </c>
    </row>
    <row r="44" spans="1:6" ht="18" customHeight="1" thickBot="1" x14ac:dyDescent="0.35">
      <c r="A44" s="166" t="s">
        <v>213</v>
      </c>
      <c r="B44" s="167" t="s">
        <v>215</v>
      </c>
      <c r="C44" s="168">
        <f>C45</f>
        <v>44868.17</v>
      </c>
      <c r="D44" s="169">
        <f>D45</f>
        <v>44868.17</v>
      </c>
      <c r="E44" s="169"/>
      <c r="F44" s="170">
        <f>D44/C44*100</f>
        <v>100</v>
      </c>
    </row>
    <row r="45" spans="1:6" ht="29.25" customHeight="1" thickBot="1" x14ac:dyDescent="0.35">
      <c r="A45" s="144" t="s">
        <v>214</v>
      </c>
      <c r="B45" s="148" t="s">
        <v>216</v>
      </c>
      <c r="C45" s="149">
        <v>44868.17</v>
      </c>
      <c r="D45" s="150">
        <v>44868.17</v>
      </c>
      <c r="E45" s="150"/>
      <c r="F45" s="147">
        <f>D45/C45*100</f>
        <v>100</v>
      </c>
    </row>
    <row r="46" spans="1:6" ht="17.25" customHeight="1" thickBot="1" x14ac:dyDescent="0.35">
      <c r="A46" s="79" t="s">
        <v>136</v>
      </c>
      <c r="B46" s="80" t="s">
        <v>137</v>
      </c>
      <c r="C46" s="81">
        <f>C47+C53+C55</f>
        <v>13675007.5</v>
      </c>
      <c r="D46" s="81">
        <f>D47+D53+D55</f>
        <v>13513007.5</v>
      </c>
      <c r="E46" s="126"/>
      <c r="F46" s="82">
        <f>D46/C46*100</f>
        <v>98.815357139657877</v>
      </c>
    </row>
    <row r="47" spans="1:6" ht="54" customHeight="1" x14ac:dyDescent="0.3">
      <c r="A47" s="161" t="s">
        <v>138</v>
      </c>
      <c r="B47" s="71" t="s">
        <v>139</v>
      </c>
      <c r="C47" s="72">
        <f>C48+C49+C50+C51</f>
        <v>13675007.5</v>
      </c>
      <c r="D47" s="72">
        <f>D48+D49+D50+D51</f>
        <v>13525007.5</v>
      </c>
      <c r="E47" s="156"/>
      <c r="F47" s="74">
        <f>D47/C47*100</f>
        <v>98.903108462646188</v>
      </c>
    </row>
    <row r="48" spans="1:6" ht="28.5" customHeight="1" x14ac:dyDescent="0.3">
      <c r="A48" s="43" t="s">
        <v>12</v>
      </c>
      <c r="B48" s="38" t="s">
        <v>182</v>
      </c>
      <c r="C48" s="39">
        <v>3056900</v>
      </c>
      <c r="D48" s="73">
        <v>3056900</v>
      </c>
      <c r="E48" s="180">
        <f>D48/C48*100</f>
        <v>100</v>
      </c>
      <c r="F48" s="179"/>
    </row>
    <row r="49" spans="1:6" ht="15" customHeight="1" x14ac:dyDescent="0.3">
      <c r="A49" s="43" t="s">
        <v>92</v>
      </c>
      <c r="B49" s="38" t="s">
        <v>181</v>
      </c>
      <c r="C49" s="39">
        <v>10009595.119999999</v>
      </c>
      <c r="D49" s="73">
        <v>10009595.119999999</v>
      </c>
      <c r="E49" s="157"/>
      <c r="F49" s="69">
        <f>D49/C49*100</f>
        <v>100</v>
      </c>
    </row>
    <row r="50" spans="1:6" ht="48" customHeight="1" x14ac:dyDescent="0.3">
      <c r="A50" s="43" t="s">
        <v>13</v>
      </c>
      <c r="B50" s="38" t="s">
        <v>183</v>
      </c>
      <c r="C50" s="39">
        <v>109962.38</v>
      </c>
      <c r="D50" s="39">
        <v>109962.38</v>
      </c>
      <c r="E50" s="178">
        <f>D50/C50*100</f>
        <v>100</v>
      </c>
      <c r="F50" s="179"/>
    </row>
    <row r="51" spans="1:6" ht="17.25" customHeight="1" x14ac:dyDescent="0.3">
      <c r="A51" s="162" t="s">
        <v>42</v>
      </c>
      <c r="B51" s="19" t="s">
        <v>184</v>
      </c>
      <c r="C51" s="155" t="s">
        <v>224</v>
      </c>
      <c r="D51" s="164">
        <v>348550</v>
      </c>
      <c r="E51" s="178">
        <f>D51/C51*100</f>
        <v>69.912746966201993</v>
      </c>
      <c r="F51" s="179"/>
    </row>
    <row r="52" spans="1:6" ht="42.75" customHeight="1" thickBot="1" x14ac:dyDescent="0.35">
      <c r="A52" s="162" t="s">
        <v>219</v>
      </c>
      <c r="B52" s="19" t="s">
        <v>220</v>
      </c>
      <c r="C52" s="155" t="s">
        <v>224</v>
      </c>
      <c r="D52" s="165">
        <v>348550</v>
      </c>
      <c r="E52" s="158"/>
      <c r="F52" s="159">
        <v>100</v>
      </c>
    </row>
    <row r="53" spans="1:6" ht="27" customHeight="1" thickBot="1" x14ac:dyDescent="0.35">
      <c r="A53" s="163" t="s">
        <v>140</v>
      </c>
      <c r="B53" s="151" t="s">
        <v>141</v>
      </c>
      <c r="C53" s="152" t="s">
        <v>153</v>
      </c>
      <c r="D53" s="153">
        <v>0</v>
      </c>
      <c r="E53" s="160"/>
      <c r="F53" s="154">
        <v>0</v>
      </c>
    </row>
    <row r="54" spans="1:6" ht="30.75" customHeight="1" thickBot="1" x14ac:dyDescent="0.35">
      <c r="A54" s="116" t="s">
        <v>91</v>
      </c>
      <c r="B54" s="117" t="s">
        <v>210</v>
      </c>
      <c r="C54" s="118">
        <v>0</v>
      </c>
      <c r="D54" s="119">
        <v>0</v>
      </c>
      <c r="E54" s="120"/>
      <c r="F54" s="121">
        <v>0</v>
      </c>
    </row>
    <row r="55" spans="1:6" ht="59.25" customHeight="1" thickBot="1" x14ac:dyDescent="0.35">
      <c r="A55" s="110" t="s">
        <v>208</v>
      </c>
      <c r="B55" s="111" t="s">
        <v>211</v>
      </c>
      <c r="C55" s="112">
        <f>C56</f>
        <v>0</v>
      </c>
      <c r="D55" s="113">
        <f>D56</f>
        <v>-12000</v>
      </c>
      <c r="E55" s="114"/>
      <c r="F55" s="115"/>
    </row>
    <row r="56" spans="1:6" ht="64.5" customHeight="1" thickBot="1" x14ac:dyDescent="0.35">
      <c r="A56" s="105" t="s">
        <v>209</v>
      </c>
      <c r="B56" s="106" t="s">
        <v>212</v>
      </c>
      <c r="C56" s="107">
        <v>0</v>
      </c>
      <c r="D56" s="107">
        <v>-12000</v>
      </c>
      <c r="E56" s="108"/>
      <c r="F56" s="109"/>
    </row>
  </sheetData>
  <mergeCells count="9">
    <mergeCell ref="E51:F51"/>
    <mergeCell ref="E48:F48"/>
    <mergeCell ref="D6:E6"/>
    <mergeCell ref="E50:F50"/>
    <mergeCell ref="C1:F1"/>
    <mergeCell ref="A2:F2"/>
    <mergeCell ref="A3:F3"/>
    <mergeCell ref="A4:F4"/>
    <mergeCell ref="A5:F5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1"/>
  <sheetViews>
    <sheetView zoomScaleNormal="100" workbookViewId="0">
      <selection activeCell="L27" sqref="L27"/>
    </sheetView>
  </sheetViews>
  <sheetFormatPr defaultRowHeight="14.4" x14ac:dyDescent="0.3"/>
  <cols>
    <col min="1" max="1" width="21.5546875" customWidth="1"/>
    <col min="2" max="2" width="7" customWidth="1"/>
    <col min="3" max="3" width="7.88671875" customWidth="1"/>
    <col min="4" max="4" width="9.88671875" customWidth="1"/>
    <col min="5" max="5" width="11" customWidth="1"/>
    <col min="6" max="6" width="4.5546875" customWidth="1"/>
    <col min="7" max="7" width="12.88671875" customWidth="1"/>
    <col min="8" max="8" width="12.44140625" customWidth="1"/>
    <col min="9" max="9" width="14.109375" bestFit="1" customWidth="1"/>
  </cols>
  <sheetData>
    <row r="1" spans="1:11" ht="115.5" customHeight="1" x14ac:dyDescent="0.35">
      <c r="E1" s="182" t="s">
        <v>231</v>
      </c>
      <c r="F1" s="182"/>
      <c r="G1" s="182"/>
      <c r="H1" s="182"/>
      <c r="I1" s="182"/>
    </row>
    <row r="2" spans="1:11" ht="18.75" customHeight="1" x14ac:dyDescent="0.35">
      <c r="A2" s="183" t="s">
        <v>14</v>
      </c>
      <c r="B2" s="183"/>
      <c r="C2" s="183"/>
      <c r="D2" s="183"/>
      <c r="E2" s="183"/>
      <c r="F2" s="183"/>
      <c r="G2" s="183"/>
      <c r="H2" s="183"/>
      <c r="I2" s="183"/>
    </row>
    <row r="3" spans="1:11" ht="18.75" customHeight="1" x14ac:dyDescent="0.35">
      <c r="A3" s="184" t="s">
        <v>232</v>
      </c>
      <c r="B3" s="184"/>
      <c r="C3" s="184"/>
      <c r="D3" s="184"/>
      <c r="E3" s="184"/>
      <c r="F3" s="184"/>
      <c r="G3" s="184"/>
      <c r="H3" s="184"/>
      <c r="I3" s="184"/>
    </row>
    <row r="4" spans="1:11" ht="19.5" customHeight="1" thickBot="1" x14ac:dyDescent="0.4">
      <c r="A4" s="4" t="s">
        <v>217</v>
      </c>
      <c r="B4" s="4"/>
      <c r="C4" s="4"/>
      <c r="D4" s="4"/>
      <c r="E4" s="4"/>
      <c r="F4" s="4"/>
      <c r="G4" s="5"/>
      <c r="H4" s="5"/>
      <c r="I4" s="5"/>
    </row>
    <row r="5" spans="1:11" ht="27.6" thickBot="1" x14ac:dyDescent="0.35">
      <c r="A5" s="21" t="s">
        <v>1</v>
      </c>
      <c r="B5" s="21" t="s">
        <v>144</v>
      </c>
      <c r="C5" s="21" t="s">
        <v>146</v>
      </c>
      <c r="D5" s="21" t="s">
        <v>145</v>
      </c>
      <c r="E5" s="21" t="s">
        <v>148</v>
      </c>
      <c r="F5" s="21" t="s">
        <v>149</v>
      </c>
      <c r="G5" s="24" t="s">
        <v>150</v>
      </c>
      <c r="H5" s="37" t="s">
        <v>151</v>
      </c>
      <c r="I5" s="24" t="s">
        <v>152</v>
      </c>
    </row>
    <row r="6" spans="1:11" ht="54" customHeight="1" thickBot="1" x14ac:dyDescent="0.35">
      <c r="A6" s="17" t="s">
        <v>147</v>
      </c>
      <c r="B6" s="66" t="s">
        <v>233</v>
      </c>
      <c r="C6" s="26"/>
      <c r="D6" s="56"/>
      <c r="E6" s="26"/>
      <c r="F6" s="26"/>
      <c r="G6" s="32">
        <f>G7+G43+G50+G63+G69+G94+G100+G105+G108+G89</f>
        <v>18768594.649999999</v>
      </c>
      <c r="H6" s="32">
        <f>H7+H43+H50+H63+H69+H94+H100+H105+H108+H89</f>
        <v>17219057.709999997</v>
      </c>
      <c r="I6" s="32">
        <f t="shared" ref="I6:I14" si="0">H6/G6*100</f>
        <v>91.743990592284433</v>
      </c>
    </row>
    <row r="7" spans="1:11" ht="27" thickBot="1" x14ac:dyDescent="0.35">
      <c r="A7" s="17" t="s">
        <v>15</v>
      </c>
      <c r="B7" s="66" t="s">
        <v>233</v>
      </c>
      <c r="C7" s="26">
        <v>1</v>
      </c>
      <c r="D7" s="56" t="s">
        <v>153</v>
      </c>
      <c r="E7" s="26">
        <v>0</v>
      </c>
      <c r="F7" s="26">
        <v>0</v>
      </c>
      <c r="G7" s="32">
        <f>G8+G13+G33+G36+G27+G30</f>
        <v>4232300</v>
      </c>
      <c r="H7" s="32">
        <f>H8+H13+H33+H36+H27+H30</f>
        <v>3946549.25</v>
      </c>
      <c r="I7" s="32">
        <f t="shared" si="0"/>
        <v>93.248334239066239</v>
      </c>
    </row>
    <row r="8" spans="1:11" ht="66.75" customHeight="1" thickBot="1" x14ac:dyDescent="0.35">
      <c r="A8" s="17" t="s">
        <v>154</v>
      </c>
      <c r="B8" s="66" t="s">
        <v>233</v>
      </c>
      <c r="C8" s="26">
        <v>1</v>
      </c>
      <c r="D8" s="56" t="s">
        <v>155</v>
      </c>
      <c r="E8" s="57"/>
      <c r="F8" s="26"/>
      <c r="G8" s="32">
        <f>G10+G12</f>
        <v>756718</v>
      </c>
      <c r="H8" s="32">
        <f>H10+H12</f>
        <v>688032.33</v>
      </c>
      <c r="I8" s="32">
        <f t="shared" si="0"/>
        <v>90.923214460340574</v>
      </c>
    </row>
    <row r="9" spans="1:11" ht="25.5" customHeight="1" thickBot="1" x14ac:dyDescent="0.35">
      <c r="A9" s="16" t="s">
        <v>156</v>
      </c>
      <c r="B9" s="67" t="s">
        <v>233</v>
      </c>
      <c r="C9" s="27">
        <v>1</v>
      </c>
      <c r="D9" s="58" t="s">
        <v>155</v>
      </c>
      <c r="E9" s="59">
        <v>9900010203</v>
      </c>
      <c r="F9" s="26"/>
      <c r="G9" s="32">
        <f>G10</f>
        <v>756718</v>
      </c>
      <c r="H9" s="32">
        <f>H10</f>
        <v>688032.33</v>
      </c>
      <c r="I9" s="33">
        <f t="shared" si="0"/>
        <v>90.923214460340574</v>
      </c>
    </row>
    <row r="10" spans="1:11" ht="25.5" customHeight="1" thickBot="1" x14ac:dyDescent="0.35">
      <c r="A10" s="16" t="s">
        <v>18</v>
      </c>
      <c r="B10" s="67" t="s">
        <v>233</v>
      </c>
      <c r="C10" s="27">
        <v>1</v>
      </c>
      <c r="D10" s="58" t="s">
        <v>155</v>
      </c>
      <c r="E10" s="59">
        <v>9900010203</v>
      </c>
      <c r="F10" s="27">
        <v>120</v>
      </c>
      <c r="G10" s="32">
        <v>756718</v>
      </c>
      <c r="H10" s="32">
        <v>688032.33</v>
      </c>
      <c r="I10" s="33">
        <f t="shared" si="0"/>
        <v>90.923214460340574</v>
      </c>
    </row>
    <row r="11" spans="1:11" ht="25.5" customHeight="1" thickBot="1" x14ac:dyDescent="0.35">
      <c r="A11" s="16" t="s">
        <v>156</v>
      </c>
      <c r="B11" s="67" t="s">
        <v>233</v>
      </c>
      <c r="C11" s="27">
        <v>1</v>
      </c>
      <c r="D11" s="58" t="s">
        <v>155</v>
      </c>
      <c r="E11" s="59">
        <v>9900070510</v>
      </c>
      <c r="F11" s="26"/>
      <c r="G11" s="32">
        <v>0</v>
      </c>
      <c r="H11" s="32">
        <v>0</v>
      </c>
      <c r="I11" s="33">
        <v>0</v>
      </c>
    </row>
    <row r="12" spans="1:11" ht="25.5" customHeight="1" thickBot="1" x14ac:dyDescent="0.35">
      <c r="A12" s="16" t="s">
        <v>18</v>
      </c>
      <c r="B12" s="67" t="s">
        <v>233</v>
      </c>
      <c r="C12" s="27">
        <v>1</v>
      </c>
      <c r="D12" s="58" t="s">
        <v>155</v>
      </c>
      <c r="E12" s="59">
        <v>9900070510</v>
      </c>
      <c r="F12" s="27">
        <v>120</v>
      </c>
      <c r="G12" s="32">
        <v>0</v>
      </c>
      <c r="H12" s="32">
        <v>0</v>
      </c>
      <c r="I12" s="33">
        <v>0</v>
      </c>
    </row>
    <row r="13" spans="1:11" ht="106.5" customHeight="1" thickBot="1" x14ac:dyDescent="0.35">
      <c r="A13" s="17" t="s">
        <v>16</v>
      </c>
      <c r="B13" s="67" t="s">
        <v>233</v>
      </c>
      <c r="C13" s="26">
        <v>1</v>
      </c>
      <c r="D13" s="56" t="s">
        <v>157</v>
      </c>
      <c r="E13" s="64"/>
      <c r="F13" s="64"/>
      <c r="G13" s="32">
        <f>G14</f>
        <v>3368582</v>
      </c>
      <c r="H13" s="32">
        <f>H14</f>
        <v>3153516.92</v>
      </c>
      <c r="I13" s="32">
        <f t="shared" si="0"/>
        <v>93.615560494000135</v>
      </c>
      <c r="K13" s="14"/>
    </row>
    <row r="14" spans="1:11" ht="15" thickBot="1" x14ac:dyDescent="0.35">
      <c r="A14" s="16" t="s">
        <v>17</v>
      </c>
      <c r="B14" s="67" t="s">
        <v>233</v>
      </c>
      <c r="C14" s="27">
        <v>1</v>
      </c>
      <c r="D14" s="58" t="s">
        <v>157</v>
      </c>
      <c r="E14" s="59">
        <v>9900010204</v>
      </c>
      <c r="F14" s="27"/>
      <c r="G14" s="33">
        <f>G15+G17+G21+G26</f>
        <v>3368582</v>
      </c>
      <c r="H14" s="33">
        <f>H15+H21+H17+H26</f>
        <v>3153516.92</v>
      </c>
      <c r="I14" s="33">
        <f t="shared" si="0"/>
        <v>93.615560494000135</v>
      </c>
    </row>
    <row r="15" spans="1:11" ht="42.75" customHeight="1" thickBot="1" x14ac:dyDescent="0.35">
      <c r="A15" s="16" t="s">
        <v>18</v>
      </c>
      <c r="B15" s="67" t="s">
        <v>233</v>
      </c>
      <c r="C15" s="27">
        <v>1</v>
      </c>
      <c r="D15" s="58" t="s">
        <v>157</v>
      </c>
      <c r="E15" s="59">
        <v>9900010204</v>
      </c>
      <c r="F15" s="27">
        <v>120</v>
      </c>
      <c r="G15" s="33">
        <v>2263870</v>
      </c>
      <c r="H15" s="33">
        <v>2205945.1800000002</v>
      </c>
      <c r="I15" s="33">
        <f t="shared" ref="I15:I102" si="1">H15/G15*100</f>
        <v>97.441336295812036</v>
      </c>
    </row>
    <row r="16" spans="1:11" ht="0.75" hidden="1" customHeight="1" thickBot="1" x14ac:dyDescent="0.35">
      <c r="A16" s="16" t="s">
        <v>19</v>
      </c>
      <c r="B16" s="67">
        <v>6</v>
      </c>
      <c r="C16" s="27"/>
      <c r="D16" s="58" t="s">
        <v>50</v>
      </c>
      <c r="E16" s="59">
        <v>9900010204</v>
      </c>
      <c r="F16" s="27">
        <v>122</v>
      </c>
      <c r="G16" s="33"/>
      <c r="H16" s="33"/>
      <c r="I16" s="33" t="e">
        <f t="shared" si="1"/>
        <v>#DIV/0!</v>
      </c>
    </row>
    <row r="17" spans="1:9" ht="70.5" customHeight="1" thickBot="1" x14ac:dyDescent="0.35">
      <c r="A17" s="16" t="s">
        <v>53</v>
      </c>
      <c r="B17" s="67" t="s">
        <v>233</v>
      </c>
      <c r="C17" s="27">
        <v>1</v>
      </c>
      <c r="D17" s="58" t="s">
        <v>157</v>
      </c>
      <c r="E17" s="59">
        <v>9900010204</v>
      </c>
      <c r="F17" s="27">
        <v>240</v>
      </c>
      <c r="G17" s="33">
        <f>G18+G19+G20</f>
        <v>1028812</v>
      </c>
      <c r="H17" s="33">
        <f>H18+H19+H20</f>
        <v>901467.94</v>
      </c>
      <c r="I17" s="33">
        <f t="shared" si="1"/>
        <v>87.622222524620625</v>
      </c>
    </row>
    <row r="18" spans="1:9" ht="66.599999999999994" thickBot="1" x14ac:dyDescent="0.35">
      <c r="A18" s="16" t="s">
        <v>20</v>
      </c>
      <c r="B18" s="67" t="s">
        <v>233</v>
      </c>
      <c r="C18" s="27">
        <v>1</v>
      </c>
      <c r="D18" s="58" t="s">
        <v>157</v>
      </c>
      <c r="E18" s="59">
        <v>9900010204</v>
      </c>
      <c r="F18" s="27">
        <v>242</v>
      </c>
      <c r="G18" s="33">
        <v>200610</v>
      </c>
      <c r="H18" s="33">
        <v>177940.75</v>
      </c>
      <c r="I18" s="33">
        <f t="shared" si="1"/>
        <v>88.699840486516123</v>
      </c>
    </row>
    <row r="19" spans="1:9" ht="39" customHeight="1" thickBot="1" x14ac:dyDescent="0.35">
      <c r="A19" s="16" t="s">
        <v>21</v>
      </c>
      <c r="B19" s="67" t="s">
        <v>233</v>
      </c>
      <c r="C19" s="27">
        <v>1</v>
      </c>
      <c r="D19" s="58" t="s">
        <v>157</v>
      </c>
      <c r="E19" s="59">
        <v>9900010204</v>
      </c>
      <c r="F19" s="27">
        <v>244</v>
      </c>
      <c r="G19" s="33">
        <v>367068.42</v>
      </c>
      <c r="H19" s="33">
        <v>283704.11</v>
      </c>
      <c r="I19" s="33">
        <f t="shared" si="1"/>
        <v>77.289163148385256</v>
      </c>
    </row>
    <row r="20" spans="1:9" ht="39" customHeight="1" thickBot="1" x14ac:dyDescent="0.35">
      <c r="A20" s="16" t="s">
        <v>221</v>
      </c>
      <c r="B20" s="67" t="s">
        <v>233</v>
      </c>
      <c r="C20" s="27">
        <v>1</v>
      </c>
      <c r="D20" s="58" t="s">
        <v>157</v>
      </c>
      <c r="E20" s="59">
        <v>9900010204</v>
      </c>
      <c r="F20" s="27">
        <v>247</v>
      </c>
      <c r="G20" s="33">
        <v>461133.58</v>
      </c>
      <c r="H20" s="33">
        <v>439823.08</v>
      </c>
      <c r="I20" s="33">
        <f t="shared" si="1"/>
        <v>95.378670969917223</v>
      </c>
    </row>
    <row r="21" spans="1:9" ht="30.75" customHeight="1" thickBot="1" x14ac:dyDescent="0.35">
      <c r="A21" s="16" t="s">
        <v>86</v>
      </c>
      <c r="B21" s="67" t="s">
        <v>233</v>
      </c>
      <c r="C21" s="27">
        <v>1</v>
      </c>
      <c r="D21" s="58" t="s">
        <v>157</v>
      </c>
      <c r="E21" s="59">
        <v>9900010204</v>
      </c>
      <c r="F21" s="27">
        <v>800</v>
      </c>
      <c r="G21" s="33">
        <f>G22</f>
        <v>75900</v>
      </c>
      <c r="H21" s="33">
        <f>H22</f>
        <v>46103.8</v>
      </c>
      <c r="I21" s="33">
        <f t="shared" si="1"/>
        <v>60.742819499341238</v>
      </c>
    </row>
    <row r="22" spans="1:9" ht="35.25" customHeight="1" thickBot="1" x14ac:dyDescent="0.35">
      <c r="A22" s="20" t="s">
        <v>85</v>
      </c>
      <c r="B22" s="67" t="s">
        <v>233</v>
      </c>
      <c r="C22" s="53">
        <v>1</v>
      </c>
      <c r="D22" s="58" t="s">
        <v>157</v>
      </c>
      <c r="E22" s="59">
        <v>9900010204</v>
      </c>
      <c r="F22" s="27">
        <v>850</v>
      </c>
      <c r="G22" s="33">
        <f>G23+G24+G25</f>
        <v>75900</v>
      </c>
      <c r="H22" s="33">
        <f>H23+H24+H25</f>
        <v>46103.8</v>
      </c>
      <c r="I22" s="33">
        <f t="shared" si="1"/>
        <v>60.742819499341238</v>
      </c>
    </row>
    <row r="23" spans="1:9" ht="45" customHeight="1" thickBot="1" x14ac:dyDescent="0.35">
      <c r="A23" s="16" t="s">
        <v>22</v>
      </c>
      <c r="B23" s="67" t="s">
        <v>233</v>
      </c>
      <c r="C23" s="27">
        <v>1</v>
      </c>
      <c r="D23" s="58" t="s">
        <v>157</v>
      </c>
      <c r="E23" s="59">
        <v>9900010204</v>
      </c>
      <c r="F23" s="27">
        <v>851</v>
      </c>
      <c r="G23" s="33">
        <v>38000</v>
      </c>
      <c r="H23" s="33">
        <v>38000</v>
      </c>
      <c r="I23" s="33">
        <f t="shared" si="1"/>
        <v>100</v>
      </c>
    </row>
    <row r="24" spans="1:9" ht="28.5" customHeight="1" thickBot="1" x14ac:dyDescent="0.35">
      <c r="A24" s="16" t="s">
        <v>23</v>
      </c>
      <c r="B24" s="67" t="s">
        <v>233</v>
      </c>
      <c r="C24" s="27">
        <v>1</v>
      </c>
      <c r="D24" s="58" t="s">
        <v>157</v>
      </c>
      <c r="E24" s="59">
        <v>9900010204</v>
      </c>
      <c r="F24" s="27">
        <v>852</v>
      </c>
      <c r="G24" s="33">
        <v>22000</v>
      </c>
      <c r="H24" s="33">
        <v>8000</v>
      </c>
      <c r="I24" s="33">
        <f t="shared" si="1"/>
        <v>36.363636363636367</v>
      </c>
    </row>
    <row r="25" spans="1:9" ht="17.25" customHeight="1" thickBot="1" x14ac:dyDescent="0.35">
      <c r="A25" s="16" t="s">
        <v>24</v>
      </c>
      <c r="B25" s="67" t="s">
        <v>233</v>
      </c>
      <c r="C25" s="27">
        <v>1</v>
      </c>
      <c r="D25" s="58" t="s">
        <v>157</v>
      </c>
      <c r="E25" s="59">
        <v>9900010204</v>
      </c>
      <c r="F25" s="27">
        <v>853</v>
      </c>
      <c r="G25" s="33">
        <v>15900</v>
      </c>
      <c r="H25" s="33">
        <v>103.8</v>
      </c>
      <c r="I25" s="33">
        <f t="shared" si="1"/>
        <v>0.65283018867924536</v>
      </c>
    </row>
    <row r="26" spans="1:9" ht="17.25" customHeight="1" thickBot="1" x14ac:dyDescent="0.35">
      <c r="A26" s="16"/>
      <c r="B26" s="67" t="s">
        <v>233</v>
      </c>
      <c r="C26" s="27">
        <v>1</v>
      </c>
      <c r="D26" s="58" t="s">
        <v>157</v>
      </c>
      <c r="E26" s="59">
        <v>9900081520</v>
      </c>
      <c r="F26" s="27">
        <v>540</v>
      </c>
      <c r="G26" s="33">
        <v>0</v>
      </c>
      <c r="H26" s="33">
        <v>0</v>
      </c>
      <c r="I26" s="33">
        <v>0</v>
      </c>
    </row>
    <row r="27" spans="1:9" ht="87.75" customHeight="1" thickBot="1" x14ac:dyDescent="0.35">
      <c r="A27" s="16" t="s">
        <v>194</v>
      </c>
      <c r="B27" s="66" t="s">
        <v>233</v>
      </c>
      <c r="C27" s="26">
        <v>1</v>
      </c>
      <c r="D27" s="56" t="s">
        <v>195</v>
      </c>
      <c r="E27" s="57"/>
      <c r="F27" s="26"/>
      <c r="G27" s="32">
        <f>G28</f>
        <v>0</v>
      </c>
      <c r="H27" s="32">
        <f>H28</f>
        <v>0</v>
      </c>
      <c r="I27" s="32">
        <v>0</v>
      </c>
    </row>
    <row r="28" spans="1:9" ht="18" customHeight="1" thickBot="1" x14ac:dyDescent="0.35">
      <c r="A28" s="16" t="s">
        <v>203</v>
      </c>
      <c r="B28" s="67" t="s">
        <v>233</v>
      </c>
      <c r="C28" s="27">
        <v>1</v>
      </c>
      <c r="D28" s="58" t="s">
        <v>195</v>
      </c>
      <c r="E28" s="59">
        <v>9900081520</v>
      </c>
      <c r="F28" s="27"/>
      <c r="G28" s="33">
        <f>G29</f>
        <v>0</v>
      </c>
      <c r="H28" s="33">
        <f>H29</f>
        <v>0</v>
      </c>
      <c r="I28" s="33">
        <v>0</v>
      </c>
    </row>
    <row r="29" spans="1:9" ht="24.75" customHeight="1" thickBot="1" x14ac:dyDescent="0.35">
      <c r="A29" s="16" t="s">
        <v>42</v>
      </c>
      <c r="B29" s="67" t="s">
        <v>233</v>
      </c>
      <c r="C29" s="27">
        <v>1</v>
      </c>
      <c r="D29" s="58" t="s">
        <v>195</v>
      </c>
      <c r="E29" s="59">
        <v>9900081520</v>
      </c>
      <c r="F29" s="27">
        <v>540</v>
      </c>
      <c r="G29" s="33">
        <v>0</v>
      </c>
      <c r="H29" s="33">
        <v>0</v>
      </c>
      <c r="I29" s="33">
        <v>0</v>
      </c>
    </row>
    <row r="30" spans="1:9" ht="24.75" customHeight="1" thickBot="1" x14ac:dyDescent="0.35">
      <c r="A30" s="16" t="s">
        <v>196</v>
      </c>
      <c r="B30" s="66" t="s">
        <v>233</v>
      </c>
      <c r="C30" s="26">
        <v>1</v>
      </c>
      <c r="D30" s="56" t="s">
        <v>197</v>
      </c>
      <c r="E30" s="59"/>
      <c r="F30" s="27"/>
      <c r="G30" s="32">
        <f>G31</f>
        <v>0</v>
      </c>
      <c r="H30" s="32">
        <f>H31</f>
        <v>0</v>
      </c>
      <c r="I30" s="32"/>
    </row>
    <row r="31" spans="1:9" ht="52.5" customHeight="1" thickBot="1" x14ac:dyDescent="0.35">
      <c r="A31" s="16" t="s">
        <v>204</v>
      </c>
      <c r="B31" s="67" t="s">
        <v>233</v>
      </c>
      <c r="C31" s="27">
        <v>1</v>
      </c>
      <c r="D31" s="58" t="s">
        <v>197</v>
      </c>
      <c r="E31" s="59">
        <v>9900000003</v>
      </c>
      <c r="F31" s="27"/>
      <c r="G31" s="33">
        <f>G32</f>
        <v>0</v>
      </c>
      <c r="H31" s="33">
        <f>H32</f>
        <v>0</v>
      </c>
      <c r="I31" s="33"/>
    </row>
    <row r="32" spans="1:9" ht="69" customHeight="1" thickBot="1" x14ac:dyDescent="0.35">
      <c r="A32" s="16" t="s">
        <v>53</v>
      </c>
      <c r="B32" s="67" t="s">
        <v>233</v>
      </c>
      <c r="C32" s="27">
        <v>1</v>
      </c>
      <c r="D32" s="58" t="s">
        <v>197</v>
      </c>
      <c r="E32" s="59">
        <v>9900000003</v>
      </c>
      <c r="F32" s="27">
        <v>240</v>
      </c>
      <c r="G32" s="33">
        <v>0</v>
      </c>
      <c r="H32" s="33">
        <v>0</v>
      </c>
      <c r="I32" s="33"/>
    </row>
    <row r="33" spans="1:9" ht="15" thickBot="1" x14ac:dyDescent="0.35">
      <c r="A33" s="16" t="s">
        <v>25</v>
      </c>
      <c r="B33" s="67" t="s">
        <v>233</v>
      </c>
      <c r="C33" s="26">
        <v>1</v>
      </c>
      <c r="D33" s="56" t="s">
        <v>159</v>
      </c>
      <c r="E33" s="27"/>
      <c r="F33" s="27"/>
      <c r="G33" s="32">
        <f>G34</f>
        <v>2000</v>
      </c>
      <c r="H33" s="32">
        <v>0</v>
      </c>
      <c r="I33" s="33">
        <f t="shared" si="1"/>
        <v>0</v>
      </c>
    </row>
    <row r="34" spans="1:9" ht="28.5" customHeight="1" thickBot="1" x14ac:dyDescent="0.35">
      <c r="A34" s="16" t="s">
        <v>26</v>
      </c>
      <c r="B34" s="67" t="s">
        <v>233</v>
      </c>
      <c r="C34" s="27">
        <v>1</v>
      </c>
      <c r="D34" s="58" t="s">
        <v>159</v>
      </c>
      <c r="E34" s="59">
        <v>9900081000</v>
      </c>
      <c r="F34" s="28"/>
      <c r="G34" s="33">
        <f>G35</f>
        <v>2000</v>
      </c>
      <c r="H34" s="33">
        <f>H35</f>
        <v>0</v>
      </c>
      <c r="I34" s="33">
        <f t="shared" si="1"/>
        <v>0</v>
      </c>
    </row>
    <row r="35" spans="1:9" ht="15" thickBot="1" x14ac:dyDescent="0.35">
      <c r="A35" s="16" t="s">
        <v>27</v>
      </c>
      <c r="B35" s="67" t="s">
        <v>233</v>
      </c>
      <c r="C35" s="27">
        <v>1</v>
      </c>
      <c r="D35" s="58" t="s">
        <v>159</v>
      </c>
      <c r="E35" s="59">
        <v>9900081000</v>
      </c>
      <c r="F35" s="27">
        <v>870</v>
      </c>
      <c r="G35" s="33">
        <v>2000</v>
      </c>
      <c r="H35" s="33">
        <v>0</v>
      </c>
      <c r="I35" s="33">
        <f t="shared" si="1"/>
        <v>0</v>
      </c>
    </row>
    <row r="36" spans="1:9" ht="40.200000000000003" thickBot="1" x14ac:dyDescent="0.35">
      <c r="A36" s="17" t="s">
        <v>28</v>
      </c>
      <c r="B36" s="67" t="s">
        <v>233</v>
      </c>
      <c r="C36" s="26">
        <v>1</v>
      </c>
      <c r="D36" s="56" t="s">
        <v>158</v>
      </c>
      <c r="E36" s="28"/>
      <c r="F36" s="28"/>
      <c r="G36" s="32">
        <f>G38+G39+G41</f>
        <v>105000</v>
      </c>
      <c r="H36" s="32">
        <f>H37+H39+H41</f>
        <v>105000</v>
      </c>
      <c r="I36" s="33">
        <f t="shared" si="1"/>
        <v>100</v>
      </c>
    </row>
    <row r="37" spans="1:9" ht="28.5" customHeight="1" thickBot="1" x14ac:dyDescent="0.35">
      <c r="A37" s="16" t="s">
        <v>29</v>
      </c>
      <c r="B37" s="67" t="s">
        <v>233</v>
      </c>
      <c r="C37" s="27">
        <v>1</v>
      </c>
      <c r="D37" s="58" t="s">
        <v>51</v>
      </c>
      <c r="E37" s="59">
        <v>9900081920</v>
      </c>
      <c r="F37" s="28"/>
      <c r="G37" s="33">
        <f>G38</f>
        <v>100000</v>
      </c>
      <c r="H37" s="33">
        <f>H38</f>
        <v>100000</v>
      </c>
      <c r="I37" s="33">
        <f t="shared" si="1"/>
        <v>100</v>
      </c>
    </row>
    <row r="38" spans="1:9" ht="43.5" customHeight="1" thickBot="1" x14ac:dyDescent="0.35">
      <c r="A38" s="16" t="s">
        <v>21</v>
      </c>
      <c r="B38" s="67" t="s">
        <v>233</v>
      </c>
      <c r="C38" s="27">
        <v>1</v>
      </c>
      <c r="D38" s="58" t="s">
        <v>51</v>
      </c>
      <c r="E38" s="59">
        <v>9900081920</v>
      </c>
      <c r="F38" s="28">
        <v>244</v>
      </c>
      <c r="G38" s="33">
        <v>100000</v>
      </c>
      <c r="H38" s="33">
        <v>100000</v>
      </c>
      <c r="I38" s="33">
        <f t="shared" si="1"/>
        <v>100</v>
      </c>
    </row>
    <row r="39" spans="1:9" ht="42.75" customHeight="1" thickBot="1" x14ac:dyDescent="0.35">
      <c r="A39" s="16" t="s">
        <v>185</v>
      </c>
      <c r="B39" s="67" t="s">
        <v>233</v>
      </c>
      <c r="C39" s="27">
        <v>1</v>
      </c>
      <c r="D39" s="58" t="s">
        <v>51</v>
      </c>
      <c r="E39" s="59">
        <v>9900081920</v>
      </c>
      <c r="F39" s="28">
        <v>300</v>
      </c>
      <c r="G39" s="33">
        <f>G40</f>
        <v>0</v>
      </c>
      <c r="H39" s="33">
        <f>H40</f>
        <v>0</v>
      </c>
      <c r="I39" s="33">
        <v>0</v>
      </c>
    </row>
    <row r="40" spans="1:9" ht="21.75" customHeight="1" thickBot="1" x14ac:dyDescent="0.35">
      <c r="A40" s="16" t="s">
        <v>186</v>
      </c>
      <c r="B40" s="67" t="s">
        <v>233</v>
      </c>
      <c r="C40" s="27">
        <v>1</v>
      </c>
      <c r="D40" s="58" t="s">
        <v>51</v>
      </c>
      <c r="E40" s="59">
        <v>9900081920</v>
      </c>
      <c r="F40" s="28">
        <v>360</v>
      </c>
      <c r="G40" s="33">
        <v>0</v>
      </c>
      <c r="H40" s="33">
        <v>0</v>
      </c>
      <c r="I40" s="33">
        <v>0</v>
      </c>
    </row>
    <row r="41" spans="1:9" ht="27.75" customHeight="1" thickBot="1" x14ac:dyDescent="0.35">
      <c r="A41" s="16" t="s">
        <v>85</v>
      </c>
      <c r="B41" s="67" t="s">
        <v>233</v>
      </c>
      <c r="C41" s="27">
        <v>1</v>
      </c>
      <c r="D41" s="58" t="s">
        <v>51</v>
      </c>
      <c r="E41" s="59">
        <v>9900081920</v>
      </c>
      <c r="F41" s="28">
        <v>850</v>
      </c>
      <c r="G41" s="33">
        <f>G42</f>
        <v>5000</v>
      </c>
      <c r="H41" s="33">
        <f>H42</f>
        <v>5000</v>
      </c>
      <c r="I41" s="33">
        <f>H41/G41*100</f>
        <v>100</v>
      </c>
    </row>
    <row r="42" spans="1:9" ht="20.25" customHeight="1" thickBot="1" x14ac:dyDescent="0.35">
      <c r="A42" s="16" t="s">
        <v>24</v>
      </c>
      <c r="B42" s="67" t="s">
        <v>233</v>
      </c>
      <c r="C42" s="27">
        <v>1</v>
      </c>
      <c r="D42" s="58" t="s">
        <v>51</v>
      </c>
      <c r="E42" s="59">
        <v>9900081920</v>
      </c>
      <c r="F42" s="28">
        <v>853</v>
      </c>
      <c r="G42" s="33">
        <v>5000</v>
      </c>
      <c r="H42" s="33">
        <v>5000</v>
      </c>
      <c r="I42" s="33">
        <f>H42/G42*100</f>
        <v>100</v>
      </c>
    </row>
    <row r="43" spans="1:9" ht="17.25" customHeight="1" thickBot="1" x14ac:dyDescent="0.35">
      <c r="A43" s="17" t="s">
        <v>30</v>
      </c>
      <c r="B43" s="67" t="s">
        <v>233</v>
      </c>
      <c r="C43" s="26">
        <v>2</v>
      </c>
      <c r="D43" s="56" t="s">
        <v>160</v>
      </c>
      <c r="E43" s="26"/>
      <c r="F43" s="26"/>
      <c r="G43" s="32">
        <f>G44</f>
        <v>109962.38</v>
      </c>
      <c r="H43" s="32">
        <f>H44</f>
        <v>109962.38</v>
      </c>
      <c r="I43" s="33">
        <f t="shared" si="1"/>
        <v>100</v>
      </c>
    </row>
    <row r="44" spans="1:9" ht="31.5" customHeight="1" thickBot="1" x14ac:dyDescent="0.35">
      <c r="A44" s="16" t="s">
        <v>31</v>
      </c>
      <c r="B44" s="67" t="s">
        <v>233</v>
      </c>
      <c r="C44" s="27">
        <v>2</v>
      </c>
      <c r="D44" s="58" t="s">
        <v>161</v>
      </c>
      <c r="E44" s="27"/>
      <c r="F44" s="27"/>
      <c r="G44" s="33">
        <f>G45</f>
        <v>109962.38</v>
      </c>
      <c r="H44" s="33">
        <f>H45</f>
        <v>109962.38</v>
      </c>
      <c r="I44" s="33">
        <f t="shared" si="1"/>
        <v>100</v>
      </c>
    </row>
    <row r="45" spans="1:9" ht="66" customHeight="1" thickBot="1" x14ac:dyDescent="0.35">
      <c r="A45" s="16" t="s">
        <v>32</v>
      </c>
      <c r="B45" s="67" t="s">
        <v>233</v>
      </c>
      <c r="C45" s="27">
        <v>2</v>
      </c>
      <c r="D45" s="58" t="s">
        <v>161</v>
      </c>
      <c r="E45" s="59">
        <v>9900051180</v>
      </c>
      <c r="F45" s="27"/>
      <c r="G45" s="33">
        <f>G46+G49</f>
        <v>109962.38</v>
      </c>
      <c r="H45" s="33">
        <f>H46+H49</f>
        <v>109962.38</v>
      </c>
      <c r="I45" s="33">
        <f t="shared" si="1"/>
        <v>100</v>
      </c>
    </row>
    <row r="46" spans="1:9" ht="58.5" customHeight="1" thickBot="1" x14ac:dyDescent="0.35">
      <c r="A46" s="16" t="s">
        <v>84</v>
      </c>
      <c r="B46" s="67" t="s">
        <v>233</v>
      </c>
      <c r="C46" s="27">
        <v>2</v>
      </c>
      <c r="D46" s="58" t="s">
        <v>161</v>
      </c>
      <c r="E46" s="59">
        <v>9900051180</v>
      </c>
      <c r="F46" s="27">
        <v>120</v>
      </c>
      <c r="G46" s="33">
        <f>G47+G48</f>
        <v>109962.38</v>
      </c>
      <c r="H46" s="33">
        <f>H47+H48</f>
        <v>109962.38</v>
      </c>
      <c r="I46" s="33">
        <f t="shared" si="1"/>
        <v>100</v>
      </c>
    </row>
    <row r="47" spans="1:9" ht="48" customHeight="1" thickBot="1" x14ac:dyDescent="0.35">
      <c r="A47" s="16" t="s">
        <v>83</v>
      </c>
      <c r="B47" s="67" t="s">
        <v>233</v>
      </c>
      <c r="C47" s="27">
        <v>2</v>
      </c>
      <c r="D47" s="58" t="s">
        <v>161</v>
      </c>
      <c r="E47" s="59">
        <v>9900051180</v>
      </c>
      <c r="F47" s="27">
        <v>121</v>
      </c>
      <c r="G47" s="33">
        <v>84456.53</v>
      </c>
      <c r="H47" s="33">
        <v>84456.53</v>
      </c>
      <c r="I47" s="33">
        <f t="shared" si="1"/>
        <v>100</v>
      </c>
    </row>
    <row r="48" spans="1:9" ht="120.75" customHeight="1" thickBot="1" x14ac:dyDescent="0.35">
      <c r="A48" s="16" t="s">
        <v>93</v>
      </c>
      <c r="B48" s="67" t="s">
        <v>233</v>
      </c>
      <c r="C48" s="27">
        <v>2</v>
      </c>
      <c r="D48" s="58" t="s">
        <v>161</v>
      </c>
      <c r="E48" s="59">
        <v>9900051180</v>
      </c>
      <c r="F48" s="27">
        <v>129</v>
      </c>
      <c r="G48" s="33">
        <v>25505.85</v>
      </c>
      <c r="H48" s="33">
        <v>25505.85</v>
      </c>
      <c r="I48" s="33">
        <f t="shared" si="1"/>
        <v>100</v>
      </c>
    </row>
    <row r="49" spans="1:9" ht="47.25" customHeight="1" thickBot="1" x14ac:dyDescent="0.35">
      <c r="A49" s="16" t="s">
        <v>21</v>
      </c>
      <c r="B49" s="67" t="s">
        <v>233</v>
      </c>
      <c r="C49" s="27">
        <v>2</v>
      </c>
      <c r="D49" s="58" t="s">
        <v>161</v>
      </c>
      <c r="E49" s="59">
        <v>9900051180</v>
      </c>
      <c r="F49" s="27">
        <v>244</v>
      </c>
      <c r="G49" s="33"/>
      <c r="H49" s="33"/>
      <c r="I49" s="33"/>
    </row>
    <row r="50" spans="1:9" ht="55.5" customHeight="1" thickBot="1" x14ac:dyDescent="0.35">
      <c r="A50" s="17" t="s">
        <v>33</v>
      </c>
      <c r="B50" s="67" t="s">
        <v>233</v>
      </c>
      <c r="C50" s="26">
        <v>3</v>
      </c>
      <c r="D50" s="56" t="s">
        <v>160</v>
      </c>
      <c r="E50" s="28"/>
      <c r="F50" s="28"/>
      <c r="G50" s="32">
        <f>G51+G56</f>
        <v>136400</v>
      </c>
      <c r="H50" s="32">
        <f>H51+H56</f>
        <v>127913.14</v>
      </c>
      <c r="I50" s="33">
        <f t="shared" si="1"/>
        <v>93.777961876832848</v>
      </c>
    </row>
    <row r="51" spans="1:9" ht="76.5" customHeight="1" thickBot="1" x14ac:dyDescent="0.35">
      <c r="A51" s="16" t="s">
        <v>34</v>
      </c>
      <c r="B51" s="67" t="s">
        <v>233</v>
      </c>
      <c r="C51" s="27">
        <v>3</v>
      </c>
      <c r="D51" s="58" t="s">
        <v>162</v>
      </c>
      <c r="E51" s="59"/>
      <c r="F51" s="27"/>
      <c r="G51" s="33">
        <f>G52+G54</f>
        <v>4000</v>
      </c>
      <c r="H51" s="33">
        <f>H52+H54</f>
        <v>0</v>
      </c>
      <c r="I51" s="33">
        <f t="shared" si="1"/>
        <v>0</v>
      </c>
    </row>
    <row r="52" spans="1:9" ht="16.5" customHeight="1" thickBot="1" x14ac:dyDescent="0.35">
      <c r="A52" s="16" t="s">
        <v>87</v>
      </c>
      <c r="B52" s="67" t="s">
        <v>233</v>
      </c>
      <c r="C52" s="27">
        <v>3</v>
      </c>
      <c r="D52" s="58" t="s">
        <v>162</v>
      </c>
      <c r="E52" s="59">
        <v>9900081218</v>
      </c>
      <c r="F52" s="27"/>
      <c r="G52" s="33">
        <f>G53</f>
        <v>2000</v>
      </c>
      <c r="H52" s="33">
        <f>H53+H55</f>
        <v>0</v>
      </c>
      <c r="I52" s="33">
        <f t="shared" si="1"/>
        <v>0</v>
      </c>
    </row>
    <row r="53" spans="1:9" ht="66" customHeight="1" thickBot="1" x14ac:dyDescent="0.35">
      <c r="A53" s="16" t="s">
        <v>53</v>
      </c>
      <c r="B53" s="67" t="s">
        <v>233</v>
      </c>
      <c r="C53" s="27">
        <v>3</v>
      </c>
      <c r="D53" s="58" t="s">
        <v>162</v>
      </c>
      <c r="E53" s="59">
        <v>9900081218</v>
      </c>
      <c r="F53" s="27">
        <v>240</v>
      </c>
      <c r="G53" s="33">
        <v>2000</v>
      </c>
      <c r="H53" s="33"/>
      <c r="I53" s="33">
        <f t="shared" si="1"/>
        <v>0</v>
      </c>
    </row>
    <row r="54" spans="1:9" ht="18.75" customHeight="1" thickBot="1" x14ac:dyDescent="0.35">
      <c r="A54" s="20" t="s">
        <v>88</v>
      </c>
      <c r="B54" s="67" t="s">
        <v>233</v>
      </c>
      <c r="C54" s="53">
        <v>3</v>
      </c>
      <c r="D54" s="58" t="s">
        <v>162</v>
      </c>
      <c r="E54" s="59">
        <v>9900081219</v>
      </c>
      <c r="F54" s="27"/>
      <c r="G54" s="33">
        <f>G55</f>
        <v>2000</v>
      </c>
      <c r="H54" s="33">
        <f>H55</f>
        <v>0</v>
      </c>
      <c r="I54" s="33">
        <v>0</v>
      </c>
    </row>
    <row r="55" spans="1:9" ht="67.5" customHeight="1" thickBot="1" x14ac:dyDescent="0.35">
      <c r="A55" s="16" t="s">
        <v>53</v>
      </c>
      <c r="B55" s="67" t="s">
        <v>233</v>
      </c>
      <c r="C55" s="27">
        <v>3</v>
      </c>
      <c r="D55" s="58" t="s">
        <v>162</v>
      </c>
      <c r="E55" s="59">
        <v>9900081219</v>
      </c>
      <c r="F55" s="27">
        <v>240</v>
      </c>
      <c r="G55" s="33">
        <v>2000</v>
      </c>
      <c r="H55" s="33"/>
      <c r="I55" s="33">
        <v>0</v>
      </c>
    </row>
    <row r="56" spans="1:9" ht="27.75" customHeight="1" thickBot="1" x14ac:dyDescent="0.35">
      <c r="A56" s="20" t="s">
        <v>35</v>
      </c>
      <c r="B56" s="67" t="s">
        <v>233</v>
      </c>
      <c r="C56" s="53">
        <v>3</v>
      </c>
      <c r="D56" s="58" t="s">
        <v>164</v>
      </c>
      <c r="E56" s="59"/>
      <c r="F56" s="27"/>
      <c r="G56" s="33">
        <f>G57+G59+G61</f>
        <v>132400</v>
      </c>
      <c r="H56" s="33">
        <f>H57+H59+H61</f>
        <v>127913.14</v>
      </c>
      <c r="I56" s="33">
        <f t="shared" si="1"/>
        <v>96.611132930513605</v>
      </c>
    </row>
    <row r="57" spans="1:9" ht="12" customHeight="1" thickBot="1" x14ac:dyDescent="0.35">
      <c r="A57" s="20" t="s">
        <v>89</v>
      </c>
      <c r="B57" s="67" t="s">
        <v>233</v>
      </c>
      <c r="C57" s="53">
        <v>3</v>
      </c>
      <c r="D57" s="58" t="s">
        <v>164</v>
      </c>
      <c r="E57" s="59">
        <v>9900081795</v>
      </c>
      <c r="F57" s="27"/>
      <c r="G57" s="33">
        <f>G58</f>
        <v>132000</v>
      </c>
      <c r="H57" s="33">
        <f>H58</f>
        <v>127913.14</v>
      </c>
      <c r="I57" s="33">
        <f t="shared" si="1"/>
        <v>96.903893939393939</v>
      </c>
    </row>
    <row r="58" spans="1:9" ht="69" customHeight="1" thickBot="1" x14ac:dyDescent="0.35">
      <c r="A58" s="16" t="s">
        <v>53</v>
      </c>
      <c r="B58" s="67" t="s">
        <v>233</v>
      </c>
      <c r="C58" s="27">
        <v>3</v>
      </c>
      <c r="D58" s="58" t="s">
        <v>164</v>
      </c>
      <c r="E58" s="59">
        <v>9900081795</v>
      </c>
      <c r="F58" s="27">
        <v>240</v>
      </c>
      <c r="G58" s="33">
        <v>132000</v>
      </c>
      <c r="H58" s="33">
        <v>127913.14</v>
      </c>
      <c r="I58" s="33">
        <f t="shared" si="1"/>
        <v>96.903893939393939</v>
      </c>
    </row>
    <row r="59" spans="1:9" ht="180.75" customHeight="1" thickBot="1" x14ac:dyDescent="0.35">
      <c r="A59" s="16" t="s">
        <v>187</v>
      </c>
      <c r="B59" s="67" t="s">
        <v>233</v>
      </c>
      <c r="C59" s="27">
        <v>3</v>
      </c>
      <c r="D59" s="58" t="s">
        <v>164</v>
      </c>
      <c r="E59" s="65">
        <v>1000770330</v>
      </c>
      <c r="F59" s="27"/>
      <c r="G59" s="33">
        <v>0</v>
      </c>
      <c r="H59" s="33">
        <f>H60</f>
        <v>0</v>
      </c>
      <c r="I59" s="33">
        <v>0</v>
      </c>
    </row>
    <row r="60" spans="1:9" ht="67.5" customHeight="1" thickBot="1" x14ac:dyDescent="0.35">
      <c r="A60" s="16" t="s">
        <v>53</v>
      </c>
      <c r="B60" s="67" t="s">
        <v>233</v>
      </c>
      <c r="C60" s="27">
        <v>3</v>
      </c>
      <c r="D60" s="58" t="s">
        <v>164</v>
      </c>
      <c r="E60" s="65">
        <v>1000770330</v>
      </c>
      <c r="F60" s="27">
        <v>240</v>
      </c>
      <c r="G60" s="33">
        <v>0</v>
      </c>
      <c r="H60" s="33">
        <v>0</v>
      </c>
      <c r="I60" s="33">
        <v>0</v>
      </c>
    </row>
    <row r="61" spans="1:9" ht="18.75" customHeight="1" thickBot="1" x14ac:dyDescent="0.35">
      <c r="A61" s="16" t="s">
        <v>87</v>
      </c>
      <c r="B61" s="67" t="s">
        <v>233</v>
      </c>
      <c r="C61" s="27">
        <v>3</v>
      </c>
      <c r="D61" s="58" t="s">
        <v>164</v>
      </c>
      <c r="E61" s="65">
        <v>9900081218</v>
      </c>
      <c r="F61" s="27"/>
      <c r="G61" s="33">
        <f>G62</f>
        <v>400</v>
      </c>
      <c r="H61" s="33">
        <f>H62</f>
        <v>0</v>
      </c>
      <c r="I61" s="33"/>
    </row>
    <row r="62" spans="1:9" ht="67.5" customHeight="1" thickBot="1" x14ac:dyDescent="0.35">
      <c r="A62" s="16" t="s">
        <v>53</v>
      </c>
      <c r="B62" s="67" t="s">
        <v>233</v>
      </c>
      <c r="C62" s="27">
        <v>3</v>
      </c>
      <c r="D62" s="58" t="s">
        <v>164</v>
      </c>
      <c r="E62" s="65">
        <v>9900081218</v>
      </c>
      <c r="F62" s="27">
        <v>240</v>
      </c>
      <c r="G62" s="33">
        <v>400</v>
      </c>
      <c r="H62" s="33">
        <v>0</v>
      </c>
      <c r="I62" s="33">
        <v>0</v>
      </c>
    </row>
    <row r="63" spans="1:9" ht="19.5" customHeight="1" thickBot="1" x14ac:dyDescent="0.35">
      <c r="A63" s="17" t="s">
        <v>36</v>
      </c>
      <c r="B63" s="67" t="s">
        <v>233</v>
      </c>
      <c r="C63" s="26">
        <v>4</v>
      </c>
      <c r="D63" s="56" t="s">
        <v>160</v>
      </c>
      <c r="E63" s="27"/>
      <c r="F63" s="27"/>
      <c r="G63" s="32">
        <f t="shared" ref="G63:H63" si="2">G64</f>
        <v>12370064.1</v>
      </c>
      <c r="H63" s="32">
        <f t="shared" si="2"/>
        <v>11503775.6</v>
      </c>
      <c r="I63" s="33">
        <f t="shared" si="1"/>
        <v>92.996895626434139</v>
      </c>
    </row>
    <row r="64" spans="1:9" ht="27" thickBot="1" x14ac:dyDescent="0.35">
      <c r="A64" s="22" t="s">
        <v>37</v>
      </c>
      <c r="B64" s="67" t="s">
        <v>233</v>
      </c>
      <c r="C64" s="54">
        <v>4</v>
      </c>
      <c r="D64" s="60" t="s">
        <v>162</v>
      </c>
      <c r="E64" s="29"/>
      <c r="F64" s="29"/>
      <c r="G64" s="34">
        <f>G67+G65</f>
        <v>12370064.1</v>
      </c>
      <c r="H64" s="34">
        <f>H67+H65</f>
        <v>11503775.6</v>
      </c>
      <c r="I64" s="33">
        <f t="shared" si="1"/>
        <v>92.996895626434139</v>
      </c>
    </row>
    <row r="65" spans="1:9" ht="96.6" thickBot="1" x14ac:dyDescent="0.35">
      <c r="A65" s="25" t="s">
        <v>71</v>
      </c>
      <c r="B65" s="67" t="s">
        <v>233</v>
      </c>
      <c r="C65" s="55" t="s">
        <v>163</v>
      </c>
      <c r="D65" s="61" t="s">
        <v>162</v>
      </c>
      <c r="E65" s="55" t="s">
        <v>72</v>
      </c>
      <c r="F65" s="30"/>
      <c r="G65" s="35">
        <f>G66</f>
        <v>9058895.1199999992</v>
      </c>
      <c r="H65" s="35">
        <f>H66</f>
        <v>9058895.1199999992</v>
      </c>
      <c r="I65" s="33"/>
    </row>
    <row r="66" spans="1:9" ht="24.6" thickBot="1" x14ac:dyDescent="0.35">
      <c r="A66" s="25" t="s">
        <v>73</v>
      </c>
      <c r="B66" s="67" t="s">
        <v>233</v>
      </c>
      <c r="C66" s="55" t="s">
        <v>163</v>
      </c>
      <c r="D66" s="61" t="s">
        <v>162</v>
      </c>
      <c r="E66" s="55" t="s">
        <v>72</v>
      </c>
      <c r="F66" s="31">
        <v>244</v>
      </c>
      <c r="G66" s="35">
        <v>9058895.1199999992</v>
      </c>
      <c r="H66" s="35">
        <v>9058895.1199999992</v>
      </c>
      <c r="I66" s="33"/>
    </row>
    <row r="67" spans="1:9" ht="14.25" customHeight="1" thickBot="1" x14ac:dyDescent="0.35">
      <c r="A67" s="23" t="s">
        <v>90</v>
      </c>
      <c r="B67" s="67" t="s">
        <v>233</v>
      </c>
      <c r="C67" s="30">
        <v>4</v>
      </c>
      <c r="D67" s="62" t="s">
        <v>162</v>
      </c>
      <c r="E67" s="63">
        <v>9900049790</v>
      </c>
      <c r="F67" s="30"/>
      <c r="G67" s="36">
        <f>G68</f>
        <v>3311168.98</v>
      </c>
      <c r="H67" s="36">
        <f>H68</f>
        <v>2444880.48</v>
      </c>
      <c r="I67" s="33">
        <f t="shared" si="1"/>
        <v>73.837381745464398</v>
      </c>
    </row>
    <row r="68" spans="1:9" ht="40.5" customHeight="1" thickBot="1" x14ac:dyDescent="0.35">
      <c r="A68" s="23" t="s">
        <v>21</v>
      </c>
      <c r="B68" s="67" t="s">
        <v>233</v>
      </c>
      <c r="C68" s="30">
        <v>4</v>
      </c>
      <c r="D68" s="62" t="s">
        <v>162</v>
      </c>
      <c r="E68" s="63">
        <v>9900049790</v>
      </c>
      <c r="F68" s="30">
        <v>244</v>
      </c>
      <c r="G68" s="36">
        <v>3311168.98</v>
      </c>
      <c r="H68" s="36">
        <v>2444880.48</v>
      </c>
      <c r="I68" s="33">
        <f t="shared" si="1"/>
        <v>73.837381745464398</v>
      </c>
    </row>
    <row r="69" spans="1:9" ht="40.200000000000003" thickBot="1" x14ac:dyDescent="0.35">
      <c r="A69" s="17" t="s">
        <v>38</v>
      </c>
      <c r="B69" s="67" t="s">
        <v>233</v>
      </c>
      <c r="C69" s="26">
        <v>5</v>
      </c>
      <c r="D69" s="56" t="s">
        <v>160</v>
      </c>
      <c r="E69" s="26"/>
      <c r="F69" s="26"/>
      <c r="G69" s="32">
        <f>G70+G73</f>
        <v>1738468.17</v>
      </c>
      <c r="H69" s="32">
        <f>H70+H73</f>
        <v>1349522.9400000002</v>
      </c>
      <c r="I69" s="33">
        <f t="shared" si="1"/>
        <v>77.627129635626304</v>
      </c>
    </row>
    <row r="70" spans="1:9" ht="15" thickBot="1" x14ac:dyDescent="0.35">
      <c r="A70" s="23" t="s">
        <v>65</v>
      </c>
      <c r="B70" s="67" t="s">
        <v>233</v>
      </c>
      <c r="C70" s="30">
        <v>5</v>
      </c>
      <c r="D70" s="62" t="s">
        <v>155</v>
      </c>
      <c r="E70" s="27"/>
      <c r="F70" s="27"/>
      <c r="G70" s="33">
        <f>G71</f>
        <v>0</v>
      </c>
      <c r="H70" s="33">
        <f>H71</f>
        <v>0</v>
      </c>
      <c r="I70" s="33"/>
    </row>
    <row r="71" spans="1:9" ht="54.75" customHeight="1" thickBot="1" x14ac:dyDescent="0.35">
      <c r="A71" s="16" t="s">
        <v>52</v>
      </c>
      <c r="B71" s="67" t="s">
        <v>233</v>
      </c>
      <c r="C71" s="27">
        <v>5</v>
      </c>
      <c r="D71" s="62" t="s">
        <v>155</v>
      </c>
      <c r="E71" s="30">
        <v>9900081650</v>
      </c>
      <c r="F71" s="27"/>
      <c r="G71" s="33">
        <f>G72</f>
        <v>0</v>
      </c>
      <c r="H71" s="33">
        <f>H72</f>
        <v>0</v>
      </c>
      <c r="I71" s="33"/>
    </row>
    <row r="72" spans="1:9" ht="54.75" customHeight="1" thickBot="1" x14ac:dyDescent="0.35">
      <c r="A72" s="23" t="s">
        <v>21</v>
      </c>
      <c r="B72" s="67" t="s">
        <v>233</v>
      </c>
      <c r="C72" s="30">
        <v>5</v>
      </c>
      <c r="D72" s="62" t="s">
        <v>155</v>
      </c>
      <c r="E72" s="27">
        <v>9900081650</v>
      </c>
      <c r="F72" s="27">
        <v>244</v>
      </c>
      <c r="G72" s="33">
        <v>0</v>
      </c>
      <c r="H72" s="33">
        <v>0</v>
      </c>
      <c r="I72" s="33"/>
    </row>
    <row r="73" spans="1:9" ht="15" thickBot="1" x14ac:dyDescent="0.35">
      <c r="A73" s="16" t="s">
        <v>39</v>
      </c>
      <c r="B73" s="67" t="s">
        <v>233</v>
      </c>
      <c r="C73" s="27">
        <v>5</v>
      </c>
      <c r="D73" s="58" t="s">
        <v>161</v>
      </c>
      <c r="E73" s="28"/>
      <c r="F73" s="26"/>
      <c r="G73" s="33">
        <f>G74+G77+G79+G82+G84+G86</f>
        <v>1738468.17</v>
      </c>
      <c r="H73" s="33">
        <f>H74+H77+H79+H82+H84+H86</f>
        <v>1349522.9400000002</v>
      </c>
      <c r="I73" s="33">
        <f t="shared" si="1"/>
        <v>77.627129635626304</v>
      </c>
    </row>
    <row r="74" spans="1:9" ht="15" thickBot="1" x14ac:dyDescent="0.35">
      <c r="A74" s="16" t="s">
        <v>40</v>
      </c>
      <c r="B74" s="67" t="s">
        <v>233</v>
      </c>
      <c r="C74" s="27">
        <v>5</v>
      </c>
      <c r="D74" s="58" t="s">
        <v>161</v>
      </c>
      <c r="E74" s="59">
        <v>9900076100</v>
      </c>
      <c r="F74" s="28"/>
      <c r="G74" s="33">
        <f>G75+G76</f>
        <v>564700</v>
      </c>
      <c r="H74" s="33">
        <f>H75+H76</f>
        <v>254601.28</v>
      </c>
      <c r="I74" s="33">
        <f t="shared" si="1"/>
        <v>45.086112980343543</v>
      </c>
    </row>
    <row r="75" spans="1:9" ht="32.25" customHeight="1" thickBot="1" x14ac:dyDescent="0.35">
      <c r="A75" s="16" t="s">
        <v>68</v>
      </c>
      <c r="B75" s="67" t="s">
        <v>233</v>
      </c>
      <c r="C75" s="27">
        <v>5</v>
      </c>
      <c r="D75" s="58" t="s">
        <v>161</v>
      </c>
      <c r="E75" s="59">
        <v>9900076100</v>
      </c>
      <c r="F75" s="28">
        <v>244</v>
      </c>
      <c r="G75" s="33">
        <v>259586.89</v>
      </c>
      <c r="H75" s="33">
        <v>73511.100000000006</v>
      </c>
      <c r="I75" s="33">
        <f t="shared" si="1"/>
        <v>28.318494820751543</v>
      </c>
    </row>
    <row r="76" spans="1:9" ht="32.25" customHeight="1" thickBot="1" x14ac:dyDescent="0.35">
      <c r="A76" s="16" t="s">
        <v>221</v>
      </c>
      <c r="B76" s="67" t="s">
        <v>233</v>
      </c>
      <c r="C76" s="27">
        <v>5</v>
      </c>
      <c r="D76" s="58" t="s">
        <v>161</v>
      </c>
      <c r="E76" s="59">
        <v>9900076100</v>
      </c>
      <c r="F76" s="28">
        <v>247</v>
      </c>
      <c r="G76" s="33">
        <v>305113.11</v>
      </c>
      <c r="H76" s="33">
        <v>181090.18</v>
      </c>
      <c r="I76" s="33">
        <f t="shared" si="1"/>
        <v>59.351818740269799</v>
      </c>
    </row>
    <row r="77" spans="1:9" ht="38.25" customHeight="1" thickBot="1" x14ac:dyDescent="0.35">
      <c r="A77" s="16" t="s">
        <v>66</v>
      </c>
      <c r="B77" s="67" t="s">
        <v>233</v>
      </c>
      <c r="C77" s="27">
        <v>5</v>
      </c>
      <c r="D77" s="58" t="s">
        <v>161</v>
      </c>
      <c r="E77" s="59">
        <v>9900076400</v>
      </c>
      <c r="F77" s="27"/>
      <c r="G77" s="33">
        <f>G78</f>
        <v>0</v>
      </c>
      <c r="H77" s="33">
        <f>H78</f>
        <v>0</v>
      </c>
      <c r="I77" s="33">
        <v>0</v>
      </c>
    </row>
    <row r="78" spans="1:9" ht="38.25" customHeight="1" thickBot="1" x14ac:dyDescent="0.35">
      <c r="A78" s="16" t="s">
        <v>21</v>
      </c>
      <c r="B78" s="67" t="s">
        <v>233</v>
      </c>
      <c r="C78" s="27">
        <v>5</v>
      </c>
      <c r="D78" s="58" t="s">
        <v>161</v>
      </c>
      <c r="E78" s="59">
        <v>9900076400</v>
      </c>
      <c r="F78" s="27">
        <v>244</v>
      </c>
      <c r="G78" s="33">
        <v>0</v>
      </c>
      <c r="H78" s="33">
        <v>0</v>
      </c>
      <c r="I78" s="33">
        <v>0</v>
      </c>
    </row>
    <row r="79" spans="1:9" ht="52.5" customHeight="1" thickBot="1" x14ac:dyDescent="0.35">
      <c r="A79" s="16" t="s">
        <v>41</v>
      </c>
      <c r="B79" s="67" t="s">
        <v>233</v>
      </c>
      <c r="C79" s="27">
        <v>5</v>
      </c>
      <c r="D79" s="58" t="s">
        <v>161</v>
      </c>
      <c r="E79" s="59">
        <v>9900076500</v>
      </c>
      <c r="F79" s="28"/>
      <c r="G79" s="33">
        <f>G80</f>
        <v>6700</v>
      </c>
      <c r="H79" s="33">
        <f>H80</f>
        <v>5764.97</v>
      </c>
      <c r="I79" s="33">
        <f t="shared" si="1"/>
        <v>86.044328358208958</v>
      </c>
    </row>
    <row r="80" spans="1:9" ht="66" customHeight="1" thickBot="1" x14ac:dyDescent="0.35">
      <c r="A80" s="16" t="s">
        <v>80</v>
      </c>
      <c r="B80" s="67" t="s">
        <v>233</v>
      </c>
      <c r="C80" s="27">
        <v>5</v>
      </c>
      <c r="D80" s="58" t="s">
        <v>161</v>
      </c>
      <c r="E80" s="59">
        <v>9900076500</v>
      </c>
      <c r="F80" s="27">
        <v>244</v>
      </c>
      <c r="G80" s="33">
        <v>6700</v>
      </c>
      <c r="H80" s="33">
        <v>5764.97</v>
      </c>
      <c r="I80" s="33">
        <f t="shared" si="1"/>
        <v>86.044328358208958</v>
      </c>
    </row>
    <row r="81" spans="1:9" ht="24.75" customHeight="1" thickBot="1" x14ac:dyDescent="0.35">
      <c r="A81" s="16" t="s">
        <v>67</v>
      </c>
      <c r="B81" s="67" t="s">
        <v>233</v>
      </c>
      <c r="C81" s="27">
        <v>5</v>
      </c>
      <c r="D81" s="58" t="s">
        <v>161</v>
      </c>
      <c r="E81" s="59">
        <v>9900076100</v>
      </c>
      <c r="F81" s="27"/>
      <c r="G81" s="33"/>
      <c r="H81" s="33"/>
      <c r="I81" s="33"/>
    </row>
    <row r="82" spans="1:9" ht="192" customHeight="1" thickBot="1" x14ac:dyDescent="0.35">
      <c r="A82" s="16" t="s">
        <v>188</v>
      </c>
      <c r="B82" s="67" t="s">
        <v>233</v>
      </c>
      <c r="C82" s="27">
        <v>5</v>
      </c>
      <c r="D82" s="58" t="s">
        <v>161</v>
      </c>
      <c r="E82" s="59">
        <v>1620470370</v>
      </c>
      <c r="F82" s="27"/>
      <c r="G82" s="33">
        <f>G83</f>
        <v>600000</v>
      </c>
      <c r="H82" s="33">
        <f>H83</f>
        <v>522205.89</v>
      </c>
      <c r="I82" s="33">
        <f t="shared" si="1"/>
        <v>87.034315000000007</v>
      </c>
    </row>
    <row r="83" spans="1:9" ht="33.75" customHeight="1" thickBot="1" x14ac:dyDescent="0.35">
      <c r="A83" s="16" t="s">
        <v>189</v>
      </c>
      <c r="B83" s="67" t="s">
        <v>233</v>
      </c>
      <c r="C83" s="27">
        <v>5</v>
      </c>
      <c r="D83" s="58" t="s">
        <v>161</v>
      </c>
      <c r="E83" s="59">
        <v>1620470370</v>
      </c>
      <c r="F83" s="27">
        <v>244</v>
      </c>
      <c r="G83" s="33">
        <v>600000</v>
      </c>
      <c r="H83" s="33">
        <v>522205.89</v>
      </c>
      <c r="I83" s="33">
        <f t="shared" si="1"/>
        <v>87.034315000000007</v>
      </c>
    </row>
    <row r="84" spans="1:9" ht="90.75" customHeight="1" thickBot="1" x14ac:dyDescent="0.35">
      <c r="A84" s="16" t="s">
        <v>190</v>
      </c>
      <c r="B84" s="67" t="s">
        <v>233</v>
      </c>
      <c r="C84" s="27">
        <v>5</v>
      </c>
      <c r="D84" s="58" t="s">
        <v>161</v>
      </c>
      <c r="E84" s="59">
        <v>9900070240</v>
      </c>
      <c r="F84" s="27"/>
      <c r="G84" s="33">
        <f>G85</f>
        <v>350700</v>
      </c>
      <c r="H84" s="33">
        <f>H85</f>
        <v>350700</v>
      </c>
      <c r="I84" s="33">
        <v>0</v>
      </c>
    </row>
    <row r="85" spans="1:9" ht="31.5" customHeight="1" thickBot="1" x14ac:dyDescent="0.35">
      <c r="A85" s="16" t="s">
        <v>191</v>
      </c>
      <c r="B85" s="67" t="s">
        <v>233</v>
      </c>
      <c r="C85" s="27">
        <v>5</v>
      </c>
      <c r="D85" s="58" t="s">
        <v>161</v>
      </c>
      <c r="E85" s="59">
        <v>9900070240</v>
      </c>
      <c r="F85" s="27">
        <v>244</v>
      </c>
      <c r="G85" s="33">
        <v>350700</v>
      </c>
      <c r="H85" s="33">
        <v>350700</v>
      </c>
      <c r="I85" s="33">
        <v>0</v>
      </c>
    </row>
    <row r="86" spans="1:9" ht="114" customHeight="1" thickBot="1" x14ac:dyDescent="0.35">
      <c r="A86" s="16" t="s">
        <v>193</v>
      </c>
      <c r="B86" s="67" t="s">
        <v>233</v>
      </c>
      <c r="C86" s="27">
        <v>5</v>
      </c>
      <c r="D86" s="58" t="s">
        <v>161</v>
      </c>
      <c r="E86" s="59" t="s">
        <v>192</v>
      </c>
      <c r="F86" s="27"/>
      <c r="G86" s="33">
        <f>G87</f>
        <v>216368.17</v>
      </c>
      <c r="H86" s="33">
        <f>H87</f>
        <v>216250.8</v>
      </c>
      <c r="I86" s="33">
        <v>0</v>
      </c>
    </row>
    <row r="87" spans="1:9" ht="31.5" customHeight="1" thickBot="1" x14ac:dyDescent="0.35">
      <c r="A87" s="16" t="s">
        <v>191</v>
      </c>
      <c r="B87" s="67" t="s">
        <v>233</v>
      </c>
      <c r="C87" s="27">
        <v>5</v>
      </c>
      <c r="D87" s="58" t="s">
        <v>161</v>
      </c>
      <c r="E87" s="59" t="s">
        <v>192</v>
      </c>
      <c r="F87" s="27">
        <v>244</v>
      </c>
      <c r="G87" s="33">
        <v>216368.17</v>
      </c>
      <c r="H87" s="33">
        <v>216250.8</v>
      </c>
      <c r="I87" s="33">
        <v>0</v>
      </c>
    </row>
    <row r="88" spans="1:9" ht="21.75" customHeight="1" thickBot="1" x14ac:dyDescent="0.35">
      <c r="A88" s="16" t="s">
        <v>24</v>
      </c>
      <c r="B88" s="67" t="s">
        <v>233</v>
      </c>
      <c r="C88" s="27">
        <v>5</v>
      </c>
      <c r="D88" s="58" t="s">
        <v>161</v>
      </c>
      <c r="E88" s="59">
        <v>9900076100</v>
      </c>
      <c r="F88" s="27">
        <v>853</v>
      </c>
      <c r="G88" s="33"/>
      <c r="H88" s="33"/>
      <c r="I88" s="33"/>
    </row>
    <row r="89" spans="1:9" ht="21.75" customHeight="1" thickBot="1" x14ac:dyDescent="0.35">
      <c r="A89" s="17" t="s">
        <v>198</v>
      </c>
      <c r="B89" s="66" t="s">
        <v>233</v>
      </c>
      <c r="C89" s="26">
        <v>7</v>
      </c>
      <c r="D89" s="56" t="s">
        <v>155</v>
      </c>
      <c r="E89" s="57"/>
      <c r="F89" s="26"/>
      <c r="G89" s="32">
        <f>G90+G92</f>
        <v>0</v>
      </c>
      <c r="H89" s="32">
        <f>H90+H92</f>
        <v>0</v>
      </c>
      <c r="I89" s="32">
        <v>0</v>
      </c>
    </row>
    <row r="90" spans="1:9" ht="178.5" customHeight="1" thickBot="1" x14ac:dyDescent="0.35">
      <c r="A90" s="16" t="s">
        <v>201</v>
      </c>
      <c r="B90" s="67" t="s">
        <v>233</v>
      </c>
      <c r="C90" s="27">
        <v>7</v>
      </c>
      <c r="D90" s="58" t="s">
        <v>155</v>
      </c>
      <c r="E90" s="59">
        <v>9900070241</v>
      </c>
      <c r="F90" s="27"/>
      <c r="G90" s="33">
        <f>G91</f>
        <v>0</v>
      </c>
      <c r="H90" s="33">
        <f>H91</f>
        <v>0</v>
      </c>
      <c r="I90" s="33">
        <v>0</v>
      </c>
    </row>
    <row r="91" spans="1:9" ht="69.75" customHeight="1" thickBot="1" x14ac:dyDescent="0.35">
      <c r="A91" s="16" t="s">
        <v>199</v>
      </c>
      <c r="B91" s="67" t="s">
        <v>233</v>
      </c>
      <c r="C91" s="27">
        <v>7</v>
      </c>
      <c r="D91" s="58" t="s">
        <v>155</v>
      </c>
      <c r="E91" s="59">
        <v>9900070241</v>
      </c>
      <c r="F91" s="27">
        <v>633</v>
      </c>
      <c r="G91" s="33">
        <v>0</v>
      </c>
      <c r="H91" s="33">
        <v>0</v>
      </c>
      <c r="I91" s="33">
        <v>0</v>
      </c>
    </row>
    <row r="92" spans="1:9" ht="179.25" customHeight="1" thickBot="1" x14ac:dyDescent="0.35">
      <c r="A92" s="16" t="s">
        <v>201</v>
      </c>
      <c r="B92" s="67" t="s">
        <v>233</v>
      </c>
      <c r="C92" s="27">
        <v>7</v>
      </c>
      <c r="D92" s="58" t="s">
        <v>155</v>
      </c>
      <c r="E92" s="59" t="s">
        <v>200</v>
      </c>
      <c r="F92" s="27"/>
      <c r="G92" s="33">
        <f>G93</f>
        <v>0</v>
      </c>
      <c r="H92" s="33">
        <f>H93</f>
        <v>0</v>
      </c>
      <c r="I92" s="33">
        <v>0</v>
      </c>
    </row>
    <row r="93" spans="1:9" ht="69.75" customHeight="1" thickBot="1" x14ac:dyDescent="0.35">
      <c r="A93" s="16" t="s">
        <v>202</v>
      </c>
      <c r="B93" s="67" t="s">
        <v>233</v>
      </c>
      <c r="C93" s="27">
        <v>7</v>
      </c>
      <c r="D93" s="58" t="s">
        <v>155</v>
      </c>
      <c r="E93" s="59" t="s">
        <v>200</v>
      </c>
      <c r="F93" s="27">
        <v>633</v>
      </c>
      <c r="G93" s="33">
        <v>0</v>
      </c>
      <c r="H93" s="33">
        <v>0</v>
      </c>
      <c r="I93" s="33">
        <v>0</v>
      </c>
    </row>
    <row r="94" spans="1:9" ht="19.5" customHeight="1" thickBot="1" x14ac:dyDescent="0.35">
      <c r="A94" s="17" t="s">
        <v>43</v>
      </c>
      <c r="B94" s="67" t="s">
        <v>233</v>
      </c>
      <c r="C94" s="26">
        <v>8</v>
      </c>
      <c r="D94" s="56" t="s">
        <v>160</v>
      </c>
      <c r="E94" s="26"/>
      <c r="F94" s="26"/>
      <c r="G94" s="32">
        <f>G95+G98</f>
        <v>0</v>
      </c>
      <c r="H94" s="32">
        <f>H95+H98</f>
        <v>0</v>
      </c>
      <c r="I94" s="33">
        <v>0</v>
      </c>
    </row>
    <row r="95" spans="1:9" ht="161.25" customHeight="1" thickBot="1" x14ac:dyDescent="0.35">
      <c r="A95" s="16" t="s">
        <v>44</v>
      </c>
      <c r="B95" s="67" t="s">
        <v>233</v>
      </c>
      <c r="C95" s="27">
        <v>8</v>
      </c>
      <c r="D95" s="58" t="s">
        <v>165</v>
      </c>
      <c r="E95" s="59">
        <v>9900081440</v>
      </c>
      <c r="F95" s="27"/>
      <c r="G95" s="33">
        <v>0</v>
      </c>
      <c r="H95" s="33">
        <v>0</v>
      </c>
      <c r="I95" s="33">
        <v>0</v>
      </c>
    </row>
    <row r="96" spans="1:9" ht="70.5" customHeight="1" thickBot="1" x14ac:dyDescent="0.35">
      <c r="A96" s="16" t="s">
        <v>53</v>
      </c>
      <c r="B96" s="67" t="s">
        <v>233</v>
      </c>
      <c r="C96" s="27">
        <v>8</v>
      </c>
      <c r="D96" s="58" t="s">
        <v>165</v>
      </c>
      <c r="E96" s="59">
        <v>99900081440</v>
      </c>
      <c r="F96" s="27">
        <v>240</v>
      </c>
      <c r="G96" s="33">
        <v>0</v>
      </c>
      <c r="H96" s="33">
        <v>0</v>
      </c>
      <c r="I96" s="33"/>
    </row>
    <row r="97" spans="1:9" ht="27.75" customHeight="1" thickBot="1" x14ac:dyDescent="0.35">
      <c r="A97" s="16" t="s">
        <v>42</v>
      </c>
      <c r="B97" s="67" t="s">
        <v>233</v>
      </c>
      <c r="C97" s="27">
        <v>8</v>
      </c>
      <c r="D97" s="58" t="s">
        <v>165</v>
      </c>
      <c r="E97" s="59">
        <v>9900081440</v>
      </c>
      <c r="F97" s="27">
        <v>540</v>
      </c>
      <c r="G97" s="33">
        <v>673000</v>
      </c>
      <c r="H97" s="33">
        <v>673000</v>
      </c>
      <c r="I97" s="33">
        <f t="shared" si="1"/>
        <v>100</v>
      </c>
    </row>
    <row r="98" spans="1:9" ht="169.5" customHeight="1" thickBot="1" x14ac:dyDescent="0.35">
      <c r="A98" s="16" t="s">
        <v>94</v>
      </c>
      <c r="B98" s="67" t="s">
        <v>233</v>
      </c>
      <c r="C98" s="27">
        <v>8</v>
      </c>
      <c r="D98" s="58" t="s">
        <v>165</v>
      </c>
      <c r="E98" s="59">
        <v>1100070450</v>
      </c>
      <c r="F98" s="27"/>
      <c r="G98" s="33">
        <f>G99</f>
        <v>0</v>
      </c>
      <c r="H98" s="33">
        <f>H99</f>
        <v>0</v>
      </c>
      <c r="I98" s="33"/>
    </row>
    <row r="99" spans="1:9" ht="27.75" customHeight="1" thickBot="1" x14ac:dyDescent="0.35">
      <c r="A99" s="16" t="s">
        <v>73</v>
      </c>
      <c r="B99" s="67" t="s">
        <v>233</v>
      </c>
      <c r="C99" s="27">
        <v>8</v>
      </c>
      <c r="D99" s="58" t="s">
        <v>165</v>
      </c>
      <c r="E99" s="59">
        <v>1100070450</v>
      </c>
      <c r="F99" s="27">
        <v>244</v>
      </c>
      <c r="G99" s="33">
        <v>0</v>
      </c>
      <c r="H99" s="33">
        <v>0</v>
      </c>
      <c r="I99" s="33"/>
    </row>
    <row r="100" spans="1:9" ht="18" customHeight="1" thickBot="1" x14ac:dyDescent="0.35">
      <c r="A100" s="17" t="s">
        <v>45</v>
      </c>
      <c r="B100" s="67" t="s">
        <v>233</v>
      </c>
      <c r="C100" s="26">
        <v>10</v>
      </c>
      <c r="D100" s="56" t="s">
        <v>160</v>
      </c>
      <c r="E100" s="28"/>
      <c r="F100" s="28"/>
      <c r="G100" s="32">
        <f t="shared" ref="G100:H101" si="3">G101</f>
        <v>181400</v>
      </c>
      <c r="H100" s="32">
        <f t="shared" si="3"/>
        <v>181334.39999999999</v>
      </c>
      <c r="I100" s="33">
        <f t="shared" si="1"/>
        <v>99.963836824696799</v>
      </c>
    </row>
    <row r="101" spans="1:9" ht="15" thickBot="1" x14ac:dyDescent="0.35">
      <c r="A101" s="16" t="s">
        <v>46</v>
      </c>
      <c r="B101" s="67" t="s">
        <v>233</v>
      </c>
      <c r="C101" s="27">
        <v>10</v>
      </c>
      <c r="D101" s="58" t="s">
        <v>165</v>
      </c>
      <c r="E101" s="28"/>
      <c r="F101" s="26"/>
      <c r="G101" s="33">
        <f t="shared" si="3"/>
        <v>181400</v>
      </c>
      <c r="H101" s="33">
        <f t="shared" si="3"/>
        <v>181334.39999999999</v>
      </c>
      <c r="I101" s="33">
        <f t="shared" si="1"/>
        <v>99.963836824696799</v>
      </c>
    </row>
    <row r="102" spans="1:9" ht="79.8" thickBot="1" x14ac:dyDescent="0.35">
      <c r="A102" s="16" t="s">
        <v>47</v>
      </c>
      <c r="B102" s="67" t="s">
        <v>233</v>
      </c>
      <c r="C102" s="27">
        <v>10</v>
      </c>
      <c r="D102" s="58" t="s">
        <v>165</v>
      </c>
      <c r="E102" s="59">
        <v>9900081490</v>
      </c>
      <c r="F102" s="28"/>
      <c r="G102" s="33">
        <f>G103</f>
        <v>181400</v>
      </c>
      <c r="H102" s="33">
        <f>H103</f>
        <v>181334.39999999999</v>
      </c>
      <c r="I102" s="33">
        <f t="shared" si="1"/>
        <v>99.963836824696799</v>
      </c>
    </row>
    <row r="103" spans="1:9" ht="38.25" customHeight="1" thickBot="1" x14ac:dyDescent="0.35">
      <c r="A103" s="16" t="s">
        <v>82</v>
      </c>
      <c r="B103" s="67" t="s">
        <v>233</v>
      </c>
      <c r="C103" s="27">
        <v>10</v>
      </c>
      <c r="D103" s="58" t="s">
        <v>165</v>
      </c>
      <c r="E103" s="59">
        <v>9900081490</v>
      </c>
      <c r="F103" s="28">
        <v>310</v>
      </c>
      <c r="G103" s="33">
        <f>G104</f>
        <v>181400</v>
      </c>
      <c r="H103" s="33">
        <f>H104</f>
        <v>181334.39999999999</v>
      </c>
      <c r="I103" s="33">
        <f t="shared" ref="I103:I104" si="4">H103/G103*100</f>
        <v>99.963836824696799</v>
      </c>
    </row>
    <row r="104" spans="1:9" ht="27" thickBot="1" x14ac:dyDescent="0.35">
      <c r="A104" s="16" t="s">
        <v>81</v>
      </c>
      <c r="B104" s="67" t="s">
        <v>233</v>
      </c>
      <c r="C104" s="27">
        <v>10</v>
      </c>
      <c r="D104" s="58" t="s">
        <v>165</v>
      </c>
      <c r="E104" s="59">
        <v>9900081490</v>
      </c>
      <c r="F104" s="27">
        <v>312</v>
      </c>
      <c r="G104" s="33">
        <v>181400</v>
      </c>
      <c r="H104" s="33">
        <v>181334.39999999999</v>
      </c>
      <c r="I104" s="33">
        <f t="shared" si="4"/>
        <v>99.963836824696799</v>
      </c>
    </row>
    <row r="105" spans="1:9" ht="27" thickBot="1" x14ac:dyDescent="0.35">
      <c r="A105" s="17" t="s">
        <v>74</v>
      </c>
      <c r="B105" s="67" t="s">
        <v>233</v>
      </c>
      <c r="C105" s="26">
        <v>11</v>
      </c>
      <c r="D105" s="56" t="s">
        <v>155</v>
      </c>
      <c r="E105" s="27"/>
      <c r="F105" s="27"/>
      <c r="G105" s="32">
        <f>G106</f>
        <v>0</v>
      </c>
      <c r="H105" s="32">
        <f>H106</f>
        <v>0</v>
      </c>
      <c r="I105" s="33">
        <v>0</v>
      </c>
    </row>
    <row r="106" spans="1:9" ht="157.5" customHeight="1" thickBot="1" x14ac:dyDescent="0.35">
      <c r="A106" s="16" t="s">
        <v>44</v>
      </c>
      <c r="B106" s="67" t="s">
        <v>233</v>
      </c>
      <c r="C106" s="27">
        <v>11</v>
      </c>
      <c r="D106" s="58" t="s">
        <v>155</v>
      </c>
      <c r="E106" s="59">
        <v>9900081450</v>
      </c>
      <c r="F106" s="27"/>
      <c r="G106" s="33">
        <f>G107</f>
        <v>0</v>
      </c>
      <c r="H106" s="33">
        <f>H107</f>
        <v>0</v>
      </c>
      <c r="I106" s="33">
        <v>0</v>
      </c>
    </row>
    <row r="107" spans="1:9" ht="27.75" customHeight="1" thickBot="1" x14ac:dyDescent="0.35">
      <c r="A107" s="16" t="s">
        <v>42</v>
      </c>
      <c r="B107" s="67" t="s">
        <v>233</v>
      </c>
      <c r="C107" s="27">
        <v>11</v>
      </c>
      <c r="D107" s="58" t="s">
        <v>155</v>
      </c>
      <c r="E107" s="59">
        <v>9900081450</v>
      </c>
      <c r="F107" s="27" t="s">
        <v>48</v>
      </c>
      <c r="G107" s="33">
        <v>0</v>
      </c>
      <c r="H107" s="33">
        <v>0</v>
      </c>
      <c r="I107" s="33">
        <v>0</v>
      </c>
    </row>
    <row r="108" spans="1:9" ht="27.75" customHeight="1" thickBot="1" x14ac:dyDescent="0.35">
      <c r="A108" s="17" t="s">
        <v>42</v>
      </c>
      <c r="B108" s="67" t="s">
        <v>233</v>
      </c>
      <c r="C108" s="26">
        <v>14</v>
      </c>
      <c r="D108" s="56" t="s">
        <v>160</v>
      </c>
      <c r="E108" s="28"/>
      <c r="F108" s="28"/>
      <c r="G108" s="32">
        <f>G110</f>
        <v>0</v>
      </c>
      <c r="H108" s="32">
        <f>H110</f>
        <v>0</v>
      </c>
      <c r="I108" s="33">
        <v>0</v>
      </c>
    </row>
    <row r="109" spans="1:9" ht="154.5" customHeight="1" thickBot="1" x14ac:dyDescent="0.35">
      <c r="A109" s="16" t="s">
        <v>44</v>
      </c>
      <c r="B109" s="67" t="s">
        <v>233</v>
      </c>
      <c r="C109" s="16">
        <v>14</v>
      </c>
      <c r="D109" s="58" t="s">
        <v>161</v>
      </c>
      <c r="E109" s="59">
        <v>9900081520</v>
      </c>
      <c r="F109" s="27"/>
      <c r="G109" s="33">
        <f>G110</f>
        <v>0</v>
      </c>
      <c r="H109" s="33">
        <f>H110</f>
        <v>0</v>
      </c>
      <c r="I109" s="33">
        <v>0</v>
      </c>
    </row>
    <row r="110" spans="1:9" ht="30" customHeight="1" thickBot="1" x14ac:dyDescent="0.35">
      <c r="A110" s="16" t="s">
        <v>42</v>
      </c>
      <c r="B110" s="67" t="s">
        <v>233</v>
      </c>
      <c r="C110" s="16">
        <v>14</v>
      </c>
      <c r="D110" s="58" t="s">
        <v>161</v>
      </c>
      <c r="E110" s="59">
        <v>9900081520</v>
      </c>
      <c r="F110" s="27">
        <v>540</v>
      </c>
      <c r="G110" s="33">
        <v>0</v>
      </c>
      <c r="H110" s="33">
        <v>0</v>
      </c>
      <c r="I110" s="33">
        <v>0</v>
      </c>
    </row>
    <row r="111" spans="1:9" ht="40.5" customHeight="1" thickBot="1" x14ac:dyDescent="0.35">
      <c r="A111" s="17" t="s">
        <v>49</v>
      </c>
      <c r="B111" s="67" t="s">
        <v>233</v>
      </c>
      <c r="C111" s="17"/>
      <c r="D111" s="56"/>
      <c r="E111" s="26"/>
      <c r="F111" s="26"/>
      <c r="G111" s="32">
        <v>-1014418.98</v>
      </c>
      <c r="H111" s="32">
        <v>392760.51</v>
      </c>
      <c r="I111" s="32"/>
    </row>
  </sheetData>
  <mergeCells count="3">
    <mergeCell ref="A2:I2"/>
    <mergeCell ref="A3:I3"/>
    <mergeCell ref="E1:I1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activeCell="F8" sqref="F8"/>
    </sheetView>
  </sheetViews>
  <sheetFormatPr defaultRowHeight="14.4" x14ac:dyDescent="0.3"/>
  <cols>
    <col min="2" max="2" width="9.109375" customWidth="1"/>
    <col min="3" max="3" width="21.109375" customWidth="1"/>
    <col min="4" max="4" width="13.5546875" customWidth="1"/>
    <col min="5" max="5" width="12.33203125" customWidth="1"/>
    <col min="6" max="6" width="26.33203125" customWidth="1"/>
    <col min="7" max="8" width="9.109375" hidden="1" customWidth="1"/>
  </cols>
  <sheetData>
    <row r="1" spans="1:8" ht="147" customHeight="1" thickBot="1" x14ac:dyDescent="0.35">
      <c r="A1" s="6"/>
      <c r="F1" s="12" t="s">
        <v>235</v>
      </c>
      <c r="G1" s="9"/>
    </row>
    <row r="2" spans="1:8" ht="18" x14ac:dyDescent="0.35">
      <c r="A2" s="11" t="s">
        <v>54</v>
      </c>
    </row>
    <row r="3" spans="1:8" ht="18.75" customHeight="1" x14ac:dyDescent="0.35">
      <c r="A3" s="183" t="s">
        <v>166</v>
      </c>
      <c r="B3" s="183"/>
      <c r="C3" s="183"/>
      <c r="D3" s="183"/>
      <c r="E3" s="183"/>
      <c r="F3" s="183"/>
      <c r="G3" s="3"/>
      <c r="H3" s="3"/>
    </row>
    <row r="4" spans="1:8" ht="18.75" customHeight="1" x14ac:dyDescent="0.35">
      <c r="A4" s="184" t="s">
        <v>234</v>
      </c>
      <c r="B4" s="184"/>
      <c r="C4" s="184"/>
      <c r="D4" s="184"/>
      <c r="E4" s="184"/>
      <c r="F4" s="184"/>
      <c r="G4" s="3"/>
      <c r="H4" s="3"/>
    </row>
    <row r="5" spans="1:8" ht="18.75" customHeight="1" x14ac:dyDescent="0.35">
      <c r="A5" s="187" t="s">
        <v>167</v>
      </c>
      <c r="B5" s="187"/>
      <c r="C5" s="187"/>
      <c r="D5" s="187"/>
      <c r="E5" s="187"/>
      <c r="F5" s="187"/>
      <c r="G5" s="8"/>
      <c r="H5" s="8"/>
    </row>
    <row r="6" spans="1:8" ht="18.75" customHeight="1" x14ac:dyDescent="0.35">
      <c r="A6" s="187" t="s">
        <v>218</v>
      </c>
      <c r="B6" s="187"/>
      <c r="C6" s="187"/>
      <c r="D6" s="187"/>
      <c r="E6" s="187"/>
      <c r="F6" s="187"/>
      <c r="G6" s="187"/>
      <c r="H6" s="187"/>
    </row>
    <row r="7" spans="1:8" ht="40.200000000000003" x14ac:dyDescent="0.3">
      <c r="A7" s="188" t="s">
        <v>1</v>
      </c>
      <c r="B7" s="188"/>
      <c r="C7" s="10" t="s">
        <v>55</v>
      </c>
      <c r="D7" s="10" t="s">
        <v>2</v>
      </c>
      <c r="E7" s="10" t="s">
        <v>3</v>
      </c>
      <c r="F7" s="10" t="s">
        <v>4</v>
      </c>
    </row>
    <row r="8" spans="1:8" ht="51" customHeight="1" x14ac:dyDescent="0.3">
      <c r="A8" s="186" t="s">
        <v>168</v>
      </c>
      <c r="B8" s="186"/>
      <c r="C8" s="2"/>
      <c r="D8" s="13">
        <v>1014418.98</v>
      </c>
      <c r="E8" s="13">
        <v>-392760.51</v>
      </c>
      <c r="F8" s="13"/>
    </row>
    <row r="9" spans="1:8" ht="27" customHeight="1" x14ac:dyDescent="0.3">
      <c r="A9" s="186" t="s">
        <v>56</v>
      </c>
      <c r="B9" s="186"/>
      <c r="C9" s="1" t="s">
        <v>69</v>
      </c>
      <c r="D9" s="13">
        <v>1014418.98</v>
      </c>
      <c r="E9" s="13">
        <v>-392760.51</v>
      </c>
      <c r="F9" s="13"/>
    </row>
    <row r="10" spans="1:8" ht="33.75" customHeight="1" x14ac:dyDescent="0.3">
      <c r="A10" s="186" t="s">
        <v>57</v>
      </c>
      <c r="B10" s="186"/>
      <c r="C10" s="1" t="s">
        <v>58</v>
      </c>
      <c r="D10" s="13">
        <v>-17754175.670000002</v>
      </c>
      <c r="E10" s="13">
        <v>-17611818.219999999</v>
      </c>
      <c r="F10" s="15" t="s">
        <v>70</v>
      </c>
    </row>
    <row r="11" spans="1:8" ht="52.5" customHeight="1" x14ac:dyDescent="0.3">
      <c r="A11" s="186" t="s">
        <v>59</v>
      </c>
      <c r="B11" s="186"/>
      <c r="C11" s="1" t="s">
        <v>60</v>
      </c>
      <c r="D11" s="13">
        <v>-17754175.670000002</v>
      </c>
      <c r="E11" s="13">
        <v>-17611818.219999999</v>
      </c>
      <c r="F11" s="15" t="s">
        <v>70</v>
      </c>
    </row>
    <row r="12" spans="1:8" ht="36.75" customHeight="1" x14ac:dyDescent="0.3">
      <c r="A12" s="186" t="s">
        <v>61</v>
      </c>
      <c r="B12" s="186"/>
      <c r="C12" s="1" t="s">
        <v>62</v>
      </c>
      <c r="D12" s="13">
        <v>18768594.649999999</v>
      </c>
      <c r="E12" s="13">
        <v>17219057.710000001</v>
      </c>
      <c r="F12" s="15" t="s">
        <v>70</v>
      </c>
    </row>
    <row r="13" spans="1:8" ht="51" customHeight="1" x14ac:dyDescent="0.3">
      <c r="A13" s="186" t="s">
        <v>63</v>
      </c>
      <c r="B13" s="186"/>
      <c r="C13" s="1" t="s">
        <v>64</v>
      </c>
      <c r="D13" s="13">
        <v>18768594.649999999</v>
      </c>
      <c r="E13" s="13">
        <v>17219057.710000001</v>
      </c>
      <c r="F13" s="15" t="s">
        <v>70</v>
      </c>
    </row>
    <row r="14" spans="1:8" x14ac:dyDescent="0.3">
      <c r="A14" s="7"/>
      <c r="B14" s="7"/>
      <c r="C14" s="7"/>
      <c r="D14" s="7"/>
      <c r="E14" s="7"/>
      <c r="F14" s="7"/>
    </row>
  </sheetData>
  <mergeCells count="11">
    <mergeCell ref="A5:F5"/>
    <mergeCell ref="A3:F3"/>
    <mergeCell ref="A4:F4"/>
    <mergeCell ref="A11:B11"/>
    <mergeCell ref="A12:B12"/>
    <mergeCell ref="A13:B13"/>
    <mergeCell ref="A6:H6"/>
    <mergeCell ref="A7:B7"/>
    <mergeCell ref="A8:B8"/>
    <mergeCell ref="A9:B9"/>
    <mergeCell ref="A10:B10"/>
  </mergeCells>
  <pageMargins left="0.7" right="0.7" top="0.75" bottom="0.75" header="0.3" footer="0.3"/>
  <pageSetup paperSize="9" scale="9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2022-06-24T01:07:05Z</dcterms:modified>
</cp:coreProperties>
</file>