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7752" activeTab="1"/>
  </bookViews>
  <sheets>
    <sheet name="Доходы" sheetId="1" r:id="rId1"/>
    <sheet name="Расходы" sheetId="2" r:id="rId2"/>
    <sheet name="Источники" sheetId="3" r:id="rId3"/>
  </sheets>
  <calcPr calcId="162913" refMode="R1C1"/>
</workbook>
</file>

<file path=xl/calcChain.xml><?xml version="1.0" encoding="utf-8"?>
<calcChain xmlns="http://schemas.openxmlformats.org/spreadsheetml/2006/main">
  <c r="H89" i="2" l="1"/>
  <c r="G89" i="2"/>
  <c r="G17" i="2"/>
  <c r="D58" i="1"/>
  <c r="C12" i="1"/>
  <c r="C11" i="1" s="1"/>
  <c r="D12" i="1"/>
  <c r="D39" i="1"/>
  <c r="C39" i="1"/>
  <c r="D43" i="1"/>
  <c r="D42" i="1" s="1"/>
  <c r="C43" i="1"/>
  <c r="C42" i="1" s="1"/>
  <c r="E54" i="1"/>
  <c r="H74" i="2"/>
  <c r="G74" i="2"/>
  <c r="I76" i="2"/>
  <c r="H17" i="2"/>
  <c r="I20" i="2"/>
  <c r="G41" i="2"/>
  <c r="F37" i="1"/>
  <c r="F38" i="1"/>
  <c r="F40" i="1"/>
  <c r="D47" i="1"/>
  <c r="C47" i="1"/>
  <c r="F48" i="1"/>
  <c r="C58" i="1"/>
  <c r="D36" i="1"/>
  <c r="D35" i="1" s="1"/>
  <c r="C36" i="1"/>
  <c r="C35" i="1" s="1"/>
  <c r="D33" i="1"/>
  <c r="C33" i="1"/>
  <c r="D31" i="1"/>
  <c r="C31" i="1"/>
  <c r="D28" i="1"/>
  <c r="C28" i="1"/>
  <c r="D19" i="1"/>
  <c r="D18" i="1" s="1"/>
  <c r="C19" i="1"/>
  <c r="C18" i="1" s="1"/>
  <c r="D11" i="1"/>
  <c r="G39" i="2"/>
  <c r="H31" i="2"/>
  <c r="H30" i="2" s="1"/>
  <c r="G31" i="2"/>
  <c r="G30" i="2" s="1"/>
  <c r="H28" i="2"/>
  <c r="H27" i="2" s="1"/>
  <c r="G28" i="2"/>
  <c r="H9" i="2"/>
  <c r="G9" i="2"/>
  <c r="H57" i="2"/>
  <c r="H86" i="2"/>
  <c r="G86" i="2"/>
  <c r="H65" i="2"/>
  <c r="G65" i="2"/>
  <c r="H61" i="2"/>
  <c r="G61" i="2"/>
  <c r="H59" i="2"/>
  <c r="F47" i="1" l="1"/>
  <c r="H56" i="2"/>
  <c r="F42" i="1"/>
  <c r="F35" i="1"/>
  <c r="G27" i="2"/>
  <c r="F39" i="1"/>
  <c r="F36" i="1"/>
  <c r="D27" i="1"/>
  <c r="D30" i="1"/>
  <c r="C30" i="1"/>
  <c r="C27" i="1" s="1"/>
  <c r="I42" i="2"/>
  <c r="H41" i="2"/>
  <c r="I41" i="2" s="1"/>
  <c r="H39" i="2"/>
  <c r="H8" i="2"/>
  <c r="G8" i="2"/>
  <c r="D50" i="1"/>
  <c r="D49" i="1" s="1"/>
  <c r="C50" i="1"/>
  <c r="C49" i="1" s="1"/>
  <c r="D25" i="1"/>
  <c r="D24" i="1" s="1"/>
  <c r="C25" i="1"/>
  <c r="C24" i="1" s="1"/>
  <c r="F26" i="1"/>
  <c r="C10" i="1" l="1"/>
  <c r="C8" i="1" s="1"/>
  <c r="D10" i="1"/>
  <c r="D8" i="1" s="1"/>
  <c r="F49" i="1"/>
  <c r="G36" i="2"/>
  <c r="F24" i="1"/>
  <c r="F25" i="1"/>
  <c r="I23" i="2"/>
  <c r="I24" i="2"/>
  <c r="I25" i="2"/>
  <c r="I35" i="2"/>
  <c r="I38" i="2"/>
  <c r="I47" i="2"/>
  <c r="I48" i="2"/>
  <c r="I53" i="2"/>
  <c r="I58" i="2"/>
  <c r="I68" i="2"/>
  <c r="I75" i="2"/>
  <c r="I80" i="2"/>
  <c r="I92" i="2"/>
  <c r="I99" i="2"/>
  <c r="I15" i="2"/>
  <c r="I16" i="2"/>
  <c r="I18" i="2"/>
  <c r="I19" i="2"/>
  <c r="H37" i="2"/>
  <c r="H36" i="2" s="1"/>
  <c r="G37" i="2"/>
  <c r="I10" i="2"/>
  <c r="I9" i="2"/>
  <c r="I8" i="2"/>
  <c r="E53" i="1"/>
  <c r="F52" i="1"/>
  <c r="E51" i="1"/>
  <c r="F50" i="1"/>
  <c r="F34" i="1"/>
  <c r="F33" i="1"/>
  <c r="F32" i="1"/>
  <c r="F31" i="1"/>
  <c r="F30" i="1"/>
  <c r="F29" i="1"/>
  <c r="F28" i="1"/>
  <c r="F27" i="1"/>
  <c r="F13" i="1"/>
  <c r="F12" i="1"/>
  <c r="F11" i="1"/>
  <c r="H93" i="2"/>
  <c r="G93" i="2"/>
  <c r="H98" i="2"/>
  <c r="G98" i="2"/>
  <c r="G97" i="2" s="1"/>
  <c r="H84" i="2"/>
  <c r="G84" i="2"/>
  <c r="H82" i="2"/>
  <c r="G82" i="2"/>
  <c r="G77" i="2"/>
  <c r="H46" i="2"/>
  <c r="G46" i="2"/>
  <c r="H34" i="2"/>
  <c r="G34" i="2"/>
  <c r="H22" i="2"/>
  <c r="H21" i="2" s="1"/>
  <c r="H14" i="2" s="1"/>
  <c r="G22" i="2"/>
  <c r="G21" i="2" s="1"/>
  <c r="G14" i="2" s="1"/>
  <c r="H77" i="2"/>
  <c r="H79" i="2"/>
  <c r="G79" i="2"/>
  <c r="F10" i="1" l="1"/>
  <c r="F8" i="1"/>
  <c r="I46" i="2"/>
  <c r="I34" i="2"/>
  <c r="I79" i="2"/>
  <c r="I98" i="2"/>
  <c r="I17" i="2"/>
  <c r="I37" i="2"/>
  <c r="I22" i="2"/>
  <c r="G13" i="2"/>
  <c r="H67" i="2"/>
  <c r="G67" i="2"/>
  <c r="H73" i="2"/>
  <c r="G73" i="2"/>
  <c r="H97" i="2"/>
  <c r="I97" i="2" s="1"/>
  <c r="I67" i="2" l="1"/>
  <c r="I73" i="2"/>
  <c r="I74" i="2"/>
  <c r="H13" i="2"/>
  <c r="I14" i="2"/>
  <c r="I21" i="2"/>
  <c r="G52" i="2"/>
  <c r="I13" i="2" l="1"/>
  <c r="H7" i="2"/>
  <c r="H104" i="2"/>
  <c r="G64" i="2"/>
  <c r="H71" i="2"/>
  <c r="G71" i="2"/>
  <c r="G70" i="2" s="1"/>
  <c r="G104" i="2"/>
  <c r="H103" i="2"/>
  <c r="G103" i="2"/>
  <c r="H54" i="2"/>
  <c r="G54" i="2"/>
  <c r="G51" i="2" s="1"/>
  <c r="H52" i="2"/>
  <c r="I52" i="2" s="1"/>
  <c r="H101" i="2"/>
  <c r="G101" i="2"/>
  <c r="H96" i="2"/>
  <c r="G57" i="2"/>
  <c r="G56" i="2" s="1"/>
  <c r="H45" i="2"/>
  <c r="G45" i="2"/>
  <c r="G44" i="2" s="1"/>
  <c r="G43" i="2" s="1"/>
  <c r="G33" i="2"/>
  <c r="G7" i="2" s="1"/>
  <c r="H44" i="2" l="1"/>
  <c r="I45" i="2"/>
  <c r="H100" i="2"/>
  <c r="I33" i="2"/>
  <c r="H95" i="2"/>
  <c r="I56" i="2"/>
  <c r="I57" i="2"/>
  <c r="I36" i="2"/>
  <c r="H51" i="2"/>
  <c r="H64" i="2"/>
  <c r="I64" i="2" s="1"/>
  <c r="H70" i="2"/>
  <c r="G63" i="2"/>
  <c r="G100" i="2"/>
  <c r="G96" i="2"/>
  <c r="I96" i="2" s="1"/>
  <c r="G50" i="2" l="1"/>
  <c r="H43" i="2"/>
  <c r="I44" i="2"/>
  <c r="H50" i="2"/>
  <c r="I51" i="2"/>
  <c r="I7" i="2"/>
  <c r="H63" i="2"/>
  <c r="H69" i="2"/>
  <c r="G69" i="2"/>
  <c r="G95" i="2"/>
  <c r="I95" i="2" s="1"/>
  <c r="H6" i="2" l="1"/>
  <c r="G6" i="2"/>
  <c r="I69" i="2"/>
  <c r="I43" i="2"/>
  <c r="I50" i="2"/>
  <c r="I63" i="2"/>
  <c r="I6" i="2" l="1"/>
</calcChain>
</file>

<file path=xl/sharedStrings.xml><?xml version="1.0" encoding="utf-8"?>
<sst xmlns="http://schemas.openxmlformats.org/spreadsheetml/2006/main" count="545" uniqueCount="238">
  <si>
    <t xml:space="preserve">ДОХОДЫ </t>
  </si>
  <si>
    <t>Наименование показателя</t>
  </si>
  <si>
    <t>Утвержденные бюджетные назначения</t>
  </si>
  <si>
    <t>Исполнено</t>
  </si>
  <si>
    <t>Неисполненные назначения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</si>
  <si>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</si>
  <si>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 и местными бюджетами 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</si>
  <si>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 и местными бюджетами 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</si>
  <si>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 и местными бюджетами  с учетом установленных дифференцированных нормативов отчислений в местные бюджеты </t>
  </si>
  <si>
    <t>Доходы от уплаты акцизов на прямогонный бензин, подлежащие распределению между бюджетами субъектов Российской Федерации  и местными бюджетами  с учетом установленных дифференцированных нормативов отчислений в местные бюджеты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</si>
  <si>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</si>
  <si>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</si>
  <si>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</si>
  <si>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</si>
  <si>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</si>
  <si>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</si>
  <si>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Фонд оплаты труда и страховые взносы</t>
  </si>
  <si>
    <t>Иные выплаты персоналу, за исключением фонда оплаты труда</t>
  </si>
  <si>
    <t>Закупка товаров ,работ, услуг в сфере информационно-коммуникационных технологий</t>
  </si>
  <si>
    <t>Прочая закупка товаров, работ и услуг для государственных нужд</t>
  </si>
  <si>
    <t>Уплата налога на имущество организаций и земельного налога</t>
  </si>
  <si>
    <t>Уплата прочих налогов, сборов и иных платежей</t>
  </si>
  <si>
    <t>Уплата иных платежей</t>
  </si>
  <si>
    <t>Резервные фонды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</si>
  <si>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</si>
  <si>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</si>
  <si>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</si>
  <si>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</si>
  <si>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Национальная оборона</t>
  </si>
  <si>
    <t>Мобилизационная и вневоинская подготовка</t>
  </si>
  <si>
    <t>Осуществление  первичного воинского учёта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</si>
  <si>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</si>
  <si>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</si>
  <si>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</si>
  <si>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Национальная экономика</t>
  </si>
  <si>
    <t>Дорожное хозяйство (дорожное фонды)</t>
  </si>
  <si>
    <t>Жилищно-коммунальное хозяйство</t>
  </si>
  <si>
    <t> Благоустройство</t>
  </si>
  <si>
    <t>Уличное освещение</t>
  </si>
  <si>
    <t> Прочие мероприятия по благоустройству городски округов и поселений</t>
  </si>
  <si>
    <t>Иные межбюджетные трансферты</t>
  </si>
  <si>
    <t>Культура</t>
  </si>
  <si>
    <t>Межбюджетные трансферты бюджетам муниципальных районов из бюджетов поселений и межбюджетные трансферты бюджетам поселений  из бюджетов муниципальных районов на осуществление  части полномочий по решению вопросов местного значения</t>
  </si>
  <si>
    <t>Социальная политика</t>
  </si>
  <si>
    <t xml:space="preserve">Пенсионное обеспечение </t>
  </si>
  <si>
    <t>Доплаты к пенсиям государственных служащих субъектов Российской Федерации и муниципальных служащих</t>
  </si>
  <si>
    <t>540 </t>
  </si>
  <si>
    <t>Результат исполнения бюджета (дефицит / профицит)</t>
  </si>
  <si>
    <t>0104</t>
  </si>
  <si>
    <t>0113</t>
  </si>
  <si>
    <t>Закупка товаров,работ, услуг для государственных муниципальных нужд</t>
  </si>
  <si>
    <t>Иные закупки товаров, работ и услуг для обеспечения государственных (муниципальных) нужд</t>
  </si>
  <si>
    <t xml:space="preserve">                                                             </t>
  </si>
  <si>
    <t>Код  БК</t>
  </si>
  <si>
    <t>Изменение остатков средств</t>
  </si>
  <si>
    <t>Увеличение остатков средств бюджетов</t>
  </si>
  <si>
    <t>000 01 05 00 00 00 0000 500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</si>
  <si>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</si>
  <si>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</si>
  <si>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</si>
  <si>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</si>
  <si>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денежных средств бюджетов поселений</t>
  </si>
  <si>
    <t>000 01 05 02 01 10 0000 610</t>
  </si>
  <si>
    <t>Коммунальное хозяйство</t>
  </si>
  <si>
    <t>Благоустройство, содержание мест захоронения</t>
  </si>
  <si>
    <t>Иные бюджетные ассигнования</t>
  </si>
  <si>
    <t xml:space="preserve">Прочая закупка товаров, работ и услуг </t>
  </si>
  <si>
    <t>000 01 00 00 00 00 0000 000</t>
  </si>
  <si>
    <t>x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</si>
  <si>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</si>
  <si>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 xml:space="preserve"> 6100070760</t>
  </si>
  <si>
    <t>Прочая закупка товаров, работ и услуг</t>
  </si>
  <si>
    <t>Физическая культура и спорт</t>
  </si>
  <si>
    <t>Доходы, получаемые в виде арендной платы,а также средства от продажи права на заключение договоров аренды на земли, находящиеся в собсвенности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</si>
  <si>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</si>
  <si>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Доходы, поступающие в порядке возмещения расходов, понесенных в связи с эксплуатацией имущества сельских поселений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</si>
  <si>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</si>
  <si>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</si>
  <si>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Иные закупки товаров, работ и услуг для государственных (муниципальных) нужд</t>
  </si>
  <si>
    <t>Иные пенсии, социальные доплаты к пенсиям</t>
  </si>
  <si>
    <t>Публичные нормативные социальные выплаты гражданам</t>
  </si>
  <si>
    <t>Фонд оплаты труда государственных (муниципальных) органов</t>
  </si>
  <si>
    <t>Расходы на выплаты персоналу государственных (муниципальных) органов</t>
  </si>
  <si>
    <t>Уплата налогов, сборов и иных платежей</t>
  </si>
  <si>
    <t>Иные бюджетные ассегнования</t>
  </si>
  <si>
    <t>Стих.бед.чрезв.ситуац.</t>
  </si>
  <si>
    <t>Гражд.оборона</t>
  </si>
  <si>
    <t>Пож.безопасность</t>
  </si>
  <si>
    <t>Дор.фонд</t>
  </si>
  <si>
    <t>Прочие безвозмездные поступления в бюджеты сельских поселений</t>
  </si>
  <si>
    <t>Прочие субсидии бюджетам сельских поселений</t>
  </si>
  <si>
    <t>Взносы по обязательному социальному страхованию на выплаты денежного содержания и иные выплаты работникам государственных (муницмипальных) органов</t>
  </si>
  <si>
    <t>Реализация мероприяттий по сохранению памятников и других мемориальных обьектов, увековечающих память о новосибирцах-защитниках Отечества, в рамках государственной программы Новосибирской области "Культура Новосибирской области" на 2015-2020 годы</t>
  </si>
  <si>
    <t>по кодам классификации доходов бюджетов</t>
  </si>
  <si>
    <t>Наименование источников доходов</t>
  </si>
  <si>
    <t>КБК</t>
  </si>
  <si>
    <t>Утвержденные бюджетные назначения на год</t>
  </si>
  <si>
    <t xml:space="preserve">% исполнения </t>
  </si>
  <si>
    <t>Доходы бюджета всего</t>
  </si>
  <si>
    <t>НАЛОГОВЫЕ И НЕНАЛОГОВЫЕ ДОХОДЫ</t>
  </si>
  <si>
    <t>1 00 00000 00 0000 000</t>
  </si>
  <si>
    <t>1 01 000000 00 0000 000</t>
  </si>
  <si>
    <t>Налог на доходы физических лиц</t>
  </si>
  <si>
    <t>1 01 02000 01 0000 110</t>
  </si>
  <si>
    <t>1 01 02010 01 0000 110</t>
  </si>
  <si>
    <t>1 01 02020 01 0000 110</t>
  </si>
  <si>
    <t>1 01 02030 01 0000 110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</si>
  <si>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</si>
  <si>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>НАЛОГИ НА ТОВАРЫ (РАБОТЫ,УСЛУГИ),РЕАЛИЗУЕМЫЕ НА ТЕРРИТОРИИ РОССИЙСКОЙ ФЕДЕРАЦИИ</t>
  </si>
  <si>
    <t>1 03 00000 00 0000 000</t>
  </si>
  <si>
    <t>1 03 02000 01 0000 110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</si>
  <si>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</si>
  <si>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</si>
  <si>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</si>
  <si>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</si>
  <si>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 xml:space="preserve"> 1 06 01030 10 0000 110</t>
  </si>
  <si>
    <t xml:space="preserve"> 1 06 06033 10 0000 110</t>
  </si>
  <si>
    <t xml:space="preserve"> 1 06 06043 10 0000 110</t>
  </si>
  <si>
    <t xml:space="preserve"> 1 11 05025 10 0000 120</t>
  </si>
  <si>
    <t xml:space="preserve"> 1 11 05035 10 0000 120</t>
  </si>
  <si>
    <t xml:space="preserve"> 1 13 02065 10 0000 130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</si>
  <si>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</si>
  <si>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</si>
  <si>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</si>
  <si>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</si>
  <si>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физических лиц</t>
  </si>
  <si>
    <t>1 06 06040 00 0000 110</t>
  </si>
  <si>
    <t>ДОХОДЫ ОТ ИСПОЛЬЗОВАНИЯ ИМУЩЕСТВА, НАХОДЯЩЕГОСЯ В ГОСУДАРСТВЕННОЙ И ИМУЩЕСТВЕННОЙ СОБСТВЕННОСТИ</t>
  </si>
  <si>
    <t>1 11 00000 00 00000 000</t>
  </si>
  <si>
    <t>Доходы,получаемые ввиде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предприятий)</t>
  </si>
  <si>
    <t>1 11 05000 00 0000 120</t>
  </si>
  <si>
    <t xml:space="preserve">ДОХОДЫ ОТ ОКАЗАНИЯ ПЛАТНЫХ УСЛУГ (РАБОТ) И КОМПЕНСАЦИИ ЗАТРАТ ГОСУДАРСТВА </t>
  </si>
  <si>
    <t>1 13 00000 00 0000 000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</si>
  <si>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</si>
  <si>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</si>
  <si>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</si>
  <si>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</si>
  <si>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ПРОЧИЕ БЕЗВОЗМЕЗДНЫЕ ПОСТУПЛЕНИЯ</t>
  </si>
  <si>
    <t>2 07 000000 00 0000 000</t>
  </si>
  <si>
    <t>в том числе:</t>
  </si>
  <si>
    <t>НАЛОГИ НА ПРИБЫЛЬ, ДОХОДЫ</t>
  </si>
  <si>
    <t>ГРБС</t>
  </si>
  <si>
    <t>Подраздел</t>
  </si>
  <si>
    <t>Раздел</t>
  </si>
  <si>
    <t>Целевая статья</t>
  </si>
  <si>
    <t>Вид</t>
  </si>
  <si>
    <t>План,руб.</t>
  </si>
  <si>
    <t>Факт, руб.</t>
  </si>
  <si>
    <t>% исполнения</t>
  </si>
  <si>
    <t>0</t>
  </si>
  <si>
    <t>Функционирование высшего должностного лица субъектов РФ и муниципального образования</t>
  </si>
  <si>
    <t>02</t>
  </si>
  <si>
    <t xml:space="preserve">Глава муниципальног образования </t>
  </si>
  <si>
    <t>04</t>
  </si>
  <si>
    <t>13</t>
  </si>
  <si>
    <t>11</t>
  </si>
  <si>
    <t>00</t>
  </si>
  <si>
    <t>03</t>
  </si>
  <si>
    <t>09</t>
  </si>
  <si>
    <t>10</t>
  </si>
  <si>
    <t>01</t>
  </si>
  <si>
    <t>ИСТОЧНИКИ</t>
  </si>
  <si>
    <t xml:space="preserve"> Карасукского района Новосибирской области  </t>
  </si>
  <si>
    <t>Источники финансирования дефицита бюджета - всего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</si>
  <si>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</si>
  <si>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000 1 01 02050 01 0000 110</t>
  </si>
  <si>
    <t>Акцизы по подакцизным товарам (продукции), производимым на территории Росиийской Федерации</t>
  </si>
  <si>
    <t>1 03 02231 01 0000 110</t>
  </si>
  <si>
    <t xml:space="preserve">1 03 02241 01 0000 110 </t>
  </si>
  <si>
    <t xml:space="preserve"> 1 03 02251 01 0000 110</t>
  </si>
  <si>
    <t>1 03 02261 01 0000 110</t>
  </si>
  <si>
    <t>НАЛОГИ НА СОВОКУПНЫЙ ДОХОД</t>
  </si>
  <si>
    <t>Единый сельскохозяйственный налог</t>
  </si>
  <si>
    <t>1 05 00000 00 0000 000</t>
  </si>
  <si>
    <t>1 05 03000 01 0000 110</t>
  </si>
  <si>
    <t>1 05 03010 01 0000 110</t>
  </si>
  <si>
    <t xml:space="preserve"> 2 02 29999 10 0000 150</t>
  </si>
  <si>
    <t xml:space="preserve"> 2 02 35118 10 0000 150</t>
  </si>
  <si>
    <t>2 02 40000 00 0000 150</t>
  </si>
  <si>
    <t>Социальное обеспечение и иные выплаты населению</t>
  </si>
  <si>
    <t>Иные выплаты населению</t>
  </si>
  <si>
    <t>Реализация мероприятий по оснащению жилых помещений  автономными дымовыми пожарными извещателями,в котрых проживают семьи, находящиеся в опасном социальном положении и имеющие несовершенно летних детей, а также малоподвижные одинокие пенсионеры и инвалид</t>
  </si>
  <si>
    <t>Реализация социально значимых проектов в сфера развития общественной инфраструктуры подпрограммы Содействие развитию местного самоуправления государственнной программы Новосибирской области Развитие институтов региональной политики и гражданского общества</t>
  </si>
  <si>
    <t>Работы, услуги по содержанию имущества</t>
  </si>
  <si>
    <t>Субсидии местным бюджетам на реализацию пректов развития территории муниципального образования,основанных на местных инициативах</t>
  </si>
  <si>
    <t>Прочая закупка товаров, работ,услуг</t>
  </si>
  <si>
    <t>99000S0240</t>
  </si>
  <si>
    <t>Софинансирование проектов развития территорий муниципальных образований НСО,основанных на местных нициативах ГП НСО "Управление финансов в НСО"</t>
  </si>
  <si>
    <t>Обеспечение деятельности финансовых, налоговых и таможенных органов и органов финансового (финансово-экономического) надзора</t>
  </si>
  <si>
    <t>06</t>
  </si>
  <si>
    <t>Обеспечение проведения выборов и референдумов</t>
  </si>
  <si>
    <t>07</t>
  </si>
  <si>
    <t>Прочие МБ</t>
  </si>
  <si>
    <t>Закупка товаров, работ и услуг для государственных (муниципальных) нужд</t>
  </si>
  <si>
    <t>Налог на доходы физических лиц в части суммы налога, превышающей 650000 рублей, относящейся к части налоговой базы, превышающей 5000000 рублей (за исключением налога на доходы физических лиц с сумм прибыли контролируемой иностранной компании, в том числе</t>
  </si>
  <si>
    <t>000 1 01 02080 01 0000 110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</si>
  <si>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</si>
  <si>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</si>
  <si>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2 07 05030 10 0000 150</t>
  </si>
  <si>
    <t>2 19 00000 10 0000 150</t>
  </si>
  <si>
    <t xml:space="preserve"> 2 19 60010 10 0000 150</t>
  </si>
  <si>
    <t>Инициативные платежи</t>
  </si>
  <si>
    <t>Инициативные платежи, зачисляемые в бюджеты сельских поселений</t>
  </si>
  <si>
    <t xml:space="preserve"> 1 17 15000 00 0000 150</t>
  </si>
  <si>
    <t xml:space="preserve"> 1 17 15030 10 0000 150</t>
  </si>
  <si>
    <t>Прочие межбюджетные трансферты, передаваемые бюджетам сельских поселений</t>
  </si>
  <si>
    <t>2 02 49999 10 0000 150</t>
  </si>
  <si>
    <t>Закупка энергетических ресурсов</t>
  </si>
  <si>
    <r>
      <t>Приложение 1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к решению___________ сессии                                                                                                       Совета депутатов Хорошинского                                             сельсовета Карасукского района                                                                           Новосибирской области                                                                       от ___________   № __      </t>
    </r>
  </si>
  <si>
    <t>бюджета Хорошинского сельсовета Карасукского района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</si>
  <si>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</si>
  <si>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</si>
  <si>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1 16 10032 10 0000 140</t>
  </si>
  <si>
    <t>1 16 10030 10 0000 140</t>
  </si>
  <si>
    <t>ШТРАФЫ, САНКЦИИ, ВОЗМЕЩЕНИЕ УЩЕРБА</t>
  </si>
  <si>
    <t>1 16 00000 00 0000 000</t>
  </si>
  <si>
    <t xml:space="preserve"> бюджета Хорошинского  сельсовета Карасукского района</t>
  </si>
  <si>
    <t>012</t>
  </si>
  <si>
    <r>
      <t>Приложение 3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к решению_______сессии                                                                                                  Хорошинского сельсовета                                                                     Карасукского района                                                                           Новосибирской области                                                                       от_______   № _____ </t>
    </r>
  </si>
  <si>
    <t>внутреннего финансирования дефицита бюджета Хорошинского  сельсовета</t>
  </si>
  <si>
    <t>1 13 02995 10 0000 130</t>
  </si>
  <si>
    <t>Прочие доходы от компенсации затрат бюджетов сельских поселений</t>
  </si>
  <si>
    <t>1 16 0790 10 0000 140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</si>
  <si>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</si>
  <si>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 xml:space="preserve"> 2 02 16001 10 0000 150</t>
  </si>
  <si>
    <t>Невыясненные поступления, зачисляемые в бюджеты сельских поселений</t>
  </si>
  <si>
    <t xml:space="preserve"> 1 17 01050 10 0000 180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</si>
  <si>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</si>
  <si>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</si>
  <si>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Новосибирской области  за 2023 год</t>
  </si>
  <si>
    <t>983000</t>
  </si>
  <si>
    <t>за 2023 год</t>
  </si>
  <si>
    <t xml:space="preserve">                 Новосибирской области  за 2023 год</t>
  </si>
  <si>
    <t>Фактически исполнено за 2023 год</t>
  </si>
  <si>
    <t>Администрация Хорошинского сельсовета Карасуксого района Новосибирской области</t>
  </si>
  <si>
    <t>05</t>
  </si>
  <si>
    <t>08</t>
  </si>
  <si>
    <r>
      <t>Приложение 2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к решению 33 сессии                                                                                                      Совета депутатов Хорошинского                                                               сельсовета Карасукского района                                                                             Новосибирской области                                                                        от 05.07.2024   № 153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</si>
</sst>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FFFFFF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5" fillId="0" borderId="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0" fillId="0" borderId="0" xfId="0" applyAlignment="1"/>
    <xf numFmtId="0" fontId="1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1" fillId="0" borderId="6" xfId="0" applyFont="1" applyBorder="1" applyAlignment="1">
      <alignment vertical="top" wrapText="1"/>
    </xf>
    <xf numFmtId="0" fontId="4" fillId="0" borderId="5" xfId="0" applyFont="1" applyBorder="1" applyAlignment="1">
      <alignment horizont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right" vertical="top" wrapText="1"/>
    </xf>
    <xf numFmtId="2" fontId="6" fillId="0" borderId="5" xfId="0" applyNumberFormat="1" applyFont="1" applyBorder="1" applyAlignment="1">
      <alignment horizontal="right" vertical="top" wrapText="1"/>
    </xf>
    <xf numFmtId="2" fontId="7" fillId="0" borderId="0" xfId="0" applyNumberFormat="1" applyFont="1" applyBorder="1" applyAlignment="1">
      <alignment horizontal="right" vertical="top" wrapText="1"/>
    </xf>
    <xf numFmtId="2" fontId="6" fillId="0" borderId="5" xfId="0" applyNumberFormat="1" applyFont="1" applyBorder="1" applyAlignment="1">
      <alignment horizontal="center"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0" fillId="0" borderId="0" xfId="0" applyBorder="1"/>
    <xf numFmtId="49" fontId="9" fillId="2" borderId="8" xfId="0" applyNumberFormat="1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0" fillId="2" borderId="3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vertical="top" wrapText="1"/>
    </xf>
    <xf numFmtId="2" fontId="6" fillId="2" borderId="3" xfId="0" applyNumberFormat="1" applyFont="1" applyFill="1" applyBorder="1" applyAlignment="1">
      <alignment vertical="top" wrapText="1"/>
    </xf>
    <xf numFmtId="2" fontId="6" fillId="2" borderId="7" xfId="0" applyNumberFormat="1" applyFont="1" applyFill="1" applyBorder="1" applyAlignment="1">
      <alignment vertical="top" wrapText="1"/>
    </xf>
    <xf numFmtId="2" fontId="6" fillId="2" borderId="2" xfId="0" applyNumberFormat="1" applyFont="1" applyFill="1" applyBorder="1" applyAlignment="1">
      <alignment vertical="center" wrapText="1"/>
    </xf>
    <xf numFmtId="2" fontId="6" fillId="2" borderId="2" xfId="0" applyNumberFormat="1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vertical="top" wrapText="1"/>
    </xf>
    <xf numFmtId="2" fontId="5" fillId="2" borderId="8" xfId="0" applyNumberFormat="1" applyFont="1" applyFill="1" applyBorder="1" applyAlignment="1">
      <alignment horizontal="right" vertical="top" wrapText="1"/>
    </xf>
    <xf numFmtId="2" fontId="6" fillId="2" borderId="10" xfId="0" applyNumberFormat="1" applyFont="1" applyFill="1" applyBorder="1" applyAlignment="1">
      <alignment horizontal="right" vertical="top" wrapText="1"/>
    </xf>
    <xf numFmtId="0" fontId="5" fillId="0" borderId="13" xfId="0" applyFont="1" applyBorder="1" applyAlignment="1">
      <alignment horizontal="justify" vertical="top" wrapText="1"/>
    </xf>
    <xf numFmtId="49" fontId="9" fillId="0" borderId="13" xfId="0" applyNumberFormat="1" applyFont="1" applyFill="1" applyBorder="1" applyAlignment="1">
      <alignment horizontal="left" vertical="center" wrapText="1"/>
    </xf>
    <xf numFmtId="0" fontId="5" fillId="0" borderId="13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6" fillId="2" borderId="16" xfId="0" applyFont="1" applyFill="1" applyBorder="1" applyAlignment="1">
      <alignment vertical="top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wrapText="1"/>
    </xf>
    <xf numFmtId="0" fontId="12" fillId="0" borderId="18" xfId="0" applyFont="1" applyBorder="1" applyAlignment="1">
      <alignment horizontal="center" wrapText="1"/>
    </xf>
    <xf numFmtId="0" fontId="12" fillId="0" borderId="19" xfId="0" applyFont="1" applyBorder="1" applyAlignment="1">
      <alignment horizontal="center" wrapText="1"/>
    </xf>
    <xf numFmtId="0" fontId="6" fillId="0" borderId="15" xfId="0" applyFont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49" fontId="6" fillId="2" borderId="9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right" vertical="top" wrapText="1"/>
    </xf>
    <xf numFmtId="49" fontId="4" fillId="2" borderId="3" xfId="0" applyNumberFormat="1" applyFont="1" applyFill="1" applyBorder="1" applyAlignment="1">
      <alignment vertical="top" wrapText="1"/>
    </xf>
    <xf numFmtId="49" fontId="6" fillId="2" borderId="3" xfId="0" applyNumberFormat="1" applyFont="1" applyFill="1" applyBorder="1" applyAlignment="1">
      <alignment vertical="top" wrapText="1"/>
    </xf>
    <xf numFmtId="2" fontId="6" fillId="2" borderId="16" xfId="0" applyNumberFormat="1" applyFont="1" applyFill="1" applyBorder="1" applyAlignment="1">
      <alignment horizontal="right" vertical="top" wrapText="1"/>
    </xf>
    <xf numFmtId="2" fontId="5" fillId="2" borderId="12" xfId="0" applyNumberFormat="1" applyFont="1" applyFill="1" applyBorder="1" applyAlignment="1">
      <alignment horizontal="right" vertical="top" wrapText="1"/>
    </xf>
    <xf numFmtId="2" fontId="5" fillId="2" borderId="10" xfId="0" applyNumberFormat="1" applyFont="1" applyFill="1" applyBorder="1" applyAlignment="1">
      <alignment horizontal="right" vertical="top" wrapText="1"/>
    </xf>
    <xf numFmtId="0" fontId="5" fillId="2" borderId="25" xfId="0" applyFont="1" applyFill="1" applyBorder="1" applyAlignment="1">
      <alignment vertical="top" wrapText="1"/>
    </xf>
    <xf numFmtId="2" fontId="5" fillId="2" borderId="25" xfId="0" applyNumberFormat="1" applyFont="1" applyFill="1" applyBorder="1" applyAlignment="1">
      <alignment horizontal="right" vertical="top" wrapText="1"/>
    </xf>
    <xf numFmtId="2" fontId="5" fillId="2" borderId="16" xfId="0" applyNumberFormat="1" applyFont="1" applyFill="1" applyBorder="1" applyAlignment="1">
      <alignment horizontal="right" vertical="top" wrapText="1"/>
    </xf>
    <xf numFmtId="2" fontId="6" fillId="2" borderId="27" xfId="0" applyNumberFormat="1" applyFont="1" applyFill="1" applyBorder="1" applyAlignment="1">
      <alignment horizontal="right" vertical="top" wrapText="1"/>
    </xf>
    <xf numFmtId="0" fontId="5" fillId="2" borderId="21" xfId="0" applyFont="1" applyFill="1" applyBorder="1" applyAlignment="1">
      <alignment vertical="top" wrapText="1"/>
    </xf>
    <xf numFmtId="2" fontId="5" fillId="2" borderId="21" xfId="0" applyNumberFormat="1" applyFont="1" applyFill="1" applyBorder="1" applyAlignment="1">
      <alignment horizontal="right" vertical="top" wrapText="1"/>
    </xf>
    <xf numFmtId="2" fontId="6" fillId="2" borderId="24" xfId="0" applyNumberFormat="1" applyFont="1" applyFill="1" applyBorder="1" applyAlignment="1">
      <alignment horizontal="right" vertical="top" wrapText="1"/>
    </xf>
    <xf numFmtId="2" fontId="5" fillId="2" borderId="20" xfId="0" applyNumberFormat="1" applyFont="1" applyFill="1" applyBorder="1" applyAlignment="1">
      <alignment horizontal="right" vertical="top" wrapText="1"/>
    </xf>
    <xf numFmtId="0" fontId="8" fillId="0" borderId="22" xfId="0" applyFont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2" fontId="8" fillId="2" borderId="2" xfId="0" applyNumberFormat="1" applyFont="1" applyFill="1" applyBorder="1" applyAlignment="1">
      <alignment horizontal="right" vertical="top" wrapText="1"/>
    </xf>
    <xf numFmtId="2" fontId="4" fillId="2" borderId="23" xfId="0" applyNumberFormat="1" applyFont="1" applyFill="1" applyBorder="1" applyAlignment="1">
      <alignment horizontal="right" vertical="top" wrapText="1"/>
    </xf>
    <xf numFmtId="2" fontId="4" fillId="2" borderId="25" xfId="0" applyNumberFormat="1" applyFont="1" applyFill="1" applyBorder="1" applyAlignment="1">
      <alignment horizontal="right" vertical="top" wrapText="1"/>
    </xf>
    <xf numFmtId="2" fontId="5" fillId="2" borderId="11" xfId="0" applyNumberFormat="1" applyFont="1" applyFill="1" applyBorder="1" applyAlignment="1">
      <alignment horizontal="right" vertical="top" wrapText="1"/>
    </xf>
    <xf numFmtId="0" fontId="12" fillId="0" borderId="29" xfId="0" applyFont="1" applyBorder="1" applyAlignment="1">
      <alignment horizontal="center" wrapText="1"/>
    </xf>
    <xf numFmtId="2" fontId="4" fillId="2" borderId="26" xfId="0" applyNumberFormat="1" applyFont="1" applyFill="1" applyBorder="1" applyAlignment="1">
      <alignment horizontal="right" vertical="top" wrapText="1"/>
    </xf>
    <xf numFmtId="2" fontId="6" fillId="2" borderId="15" xfId="0" applyNumberFormat="1" applyFont="1" applyFill="1" applyBorder="1" applyAlignment="1">
      <alignment horizontal="right" vertical="top" wrapText="1"/>
    </xf>
    <xf numFmtId="2" fontId="5" fillId="2" borderId="13" xfId="0" applyNumberFormat="1" applyFont="1" applyFill="1" applyBorder="1" applyAlignment="1">
      <alignment horizontal="right" vertical="top" wrapText="1"/>
    </xf>
    <xf numFmtId="2" fontId="5" fillId="2" borderId="14" xfId="0" applyNumberFormat="1" applyFont="1" applyFill="1" applyBorder="1" applyAlignment="1">
      <alignment horizontal="right" vertical="top" wrapText="1"/>
    </xf>
    <xf numFmtId="0" fontId="12" fillId="0" borderId="23" xfId="0" applyFont="1" applyBorder="1" applyAlignment="1">
      <alignment horizontal="center" wrapText="1"/>
    </xf>
    <xf numFmtId="2" fontId="13" fillId="2" borderId="30" xfId="0" applyNumberFormat="1" applyFont="1" applyFill="1" applyBorder="1" applyAlignment="1">
      <alignment horizontal="right" vertical="top" wrapText="1"/>
    </xf>
    <xf numFmtId="2" fontId="5" fillId="2" borderId="24" xfId="0" applyNumberFormat="1" applyFont="1" applyFill="1" applyBorder="1" applyAlignment="1">
      <alignment horizontal="right" vertical="top" wrapText="1"/>
    </xf>
    <xf numFmtId="0" fontId="0" fillId="0" borderId="10" xfId="0" applyBorder="1" applyAlignment="1"/>
    <xf numFmtId="2" fontId="4" fillId="2" borderId="27" xfId="0" applyNumberFormat="1" applyFont="1" applyFill="1" applyBorder="1" applyAlignment="1">
      <alignment horizontal="right" vertical="top" wrapText="1"/>
    </xf>
    <xf numFmtId="2" fontId="5" fillId="2" borderId="34" xfId="0" applyNumberFormat="1" applyFont="1" applyFill="1" applyBorder="1" applyAlignment="1">
      <alignment horizontal="right" vertical="top" wrapText="1"/>
    </xf>
    <xf numFmtId="2" fontId="5" fillId="2" borderId="33" xfId="0" applyNumberFormat="1" applyFont="1" applyFill="1" applyBorder="1" applyAlignment="1">
      <alignment horizontal="right" vertical="top" wrapText="1"/>
    </xf>
    <xf numFmtId="2" fontId="5" fillId="2" borderId="2" xfId="0" applyNumberFormat="1" applyFont="1" applyFill="1" applyBorder="1" applyAlignment="1">
      <alignment horizontal="right" vertical="top" wrapText="1"/>
    </xf>
    <xf numFmtId="0" fontId="5" fillId="0" borderId="20" xfId="0" applyFont="1" applyBorder="1" applyAlignment="1">
      <alignment horizontal="justify" vertical="top" wrapText="1"/>
    </xf>
    <xf numFmtId="2" fontId="5" fillId="2" borderId="30" xfId="0" applyNumberFormat="1" applyFont="1" applyFill="1" applyBorder="1" applyAlignment="1">
      <alignment horizontal="right" vertical="top" wrapText="1"/>
    </xf>
    <xf numFmtId="2" fontId="6" fillId="2" borderId="30" xfId="0" applyNumberFormat="1" applyFont="1" applyFill="1" applyBorder="1" applyAlignment="1">
      <alignment horizontal="right" vertical="top" wrapText="1"/>
    </xf>
    <xf numFmtId="0" fontId="5" fillId="0" borderId="14" xfId="0" applyFont="1" applyBorder="1" applyAlignment="1">
      <alignment vertical="top" wrapText="1"/>
    </xf>
    <xf numFmtId="0" fontId="5" fillId="2" borderId="11" xfId="0" applyFont="1" applyFill="1" applyBorder="1" applyAlignment="1">
      <alignment vertical="top" wrapText="1"/>
    </xf>
    <xf numFmtId="0" fontId="0" fillId="0" borderId="34" xfId="0" applyBorder="1" applyAlignment="1"/>
    <xf numFmtId="2" fontId="6" fillId="2" borderId="34" xfId="0" applyNumberFormat="1" applyFont="1" applyFill="1" applyBorder="1" applyAlignment="1">
      <alignment horizontal="right" vertical="top" wrapText="1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horizontal="left"/>
    </xf>
    <xf numFmtId="0" fontId="5" fillId="0" borderId="3" xfId="0" applyFont="1" applyBorder="1"/>
    <xf numFmtId="0" fontId="5" fillId="0" borderId="35" xfId="0" applyFont="1" applyBorder="1"/>
    <xf numFmtId="0" fontId="5" fillId="0" borderId="31" xfId="0" applyFont="1" applyBorder="1"/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right" vertical="center"/>
    </xf>
    <xf numFmtId="0" fontId="8" fillId="2" borderId="2" xfId="0" applyFont="1" applyFill="1" applyBorder="1" applyAlignment="1">
      <alignment horizontal="right" vertical="center"/>
    </xf>
    <xf numFmtId="0" fontId="8" fillId="2" borderId="28" xfId="0" applyFont="1" applyFill="1" applyBorder="1" applyAlignment="1">
      <alignment horizontal="right" vertical="center"/>
    </xf>
    <xf numFmtId="0" fontId="8" fillId="2" borderId="19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5" fillId="2" borderId="35" xfId="0" applyFont="1" applyFill="1" applyBorder="1" applyAlignment="1">
      <alignment horizontal="right" vertical="center"/>
    </xf>
    <xf numFmtId="0" fontId="5" fillId="2" borderId="31" xfId="0" applyFont="1" applyFill="1" applyBorder="1" applyAlignment="1">
      <alignment horizontal="right" vertical="center"/>
    </xf>
    <xf numFmtId="0" fontId="5" fillId="2" borderId="16" xfId="0" applyFont="1" applyFill="1" applyBorder="1" applyAlignment="1">
      <alignment vertical="top" wrapText="1"/>
    </xf>
    <xf numFmtId="2" fontId="6" fillId="2" borderId="23" xfId="0" applyNumberFormat="1" applyFont="1" applyFill="1" applyBorder="1" applyAlignment="1">
      <alignment horizontal="right" vertical="top" wrapText="1"/>
    </xf>
    <xf numFmtId="0" fontId="5" fillId="0" borderId="15" xfId="0" applyFont="1" applyBorder="1" applyAlignment="1">
      <alignment vertical="top" wrapText="1"/>
    </xf>
    <xf numFmtId="2" fontId="5" fillId="2" borderId="15" xfId="0" applyNumberFormat="1" applyFont="1" applyFill="1" applyBorder="1" applyAlignment="1">
      <alignment horizontal="right" vertical="top" wrapText="1"/>
    </xf>
    <xf numFmtId="2" fontId="8" fillId="2" borderId="22" xfId="0" applyNumberFormat="1" applyFont="1" applyFill="1" applyBorder="1" applyAlignment="1">
      <alignment horizontal="right" vertical="top" wrapText="1"/>
    </xf>
    <xf numFmtId="2" fontId="8" fillId="2" borderId="23" xfId="0" applyNumberFormat="1" applyFont="1" applyFill="1" applyBorder="1" applyAlignment="1">
      <alignment horizontal="right" vertical="top" wrapText="1"/>
    </xf>
    <xf numFmtId="2" fontId="5" fillId="2" borderId="23" xfId="0" applyNumberFormat="1" applyFont="1" applyFill="1" applyBorder="1" applyAlignment="1">
      <alignment horizontal="right" vertical="top" wrapText="1"/>
    </xf>
    <xf numFmtId="0" fontId="5" fillId="0" borderId="15" xfId="0" applyFont="1" applyBorder="1" applyAlignment="1">
      <alignment horizontal="justify" vertical="top" wrapText="1"/>
    </xf>
    <xf numFmtId="2" fontId="5" fillId="2" borderId="7" xfId="0" applyNumberFormat="1" applyFont="1" applyFill="1" applyBorder="1" applyAlignment="1">
      <alignment horizontal="right" vertical="top" wrapText="1"/>
    </xf>
    <xf numFmtId="0" fontId="8" fillId="0" borderId="22" xfId="0" applyFont="1" applyBorder="1" applyAlignment="1">
      <alignment horizontal="justify" vertical="top" wrapText="1"/>
    </xf>
    <xf numFmtId="0" fontId="6" fillId="2" borderId="7" xfId="0" applyFont="1" applyFill="1" applyBorder="1" applyAlignment="1">
      <alignment vertical="top" wrapText="1"/>
    </xf>
    <xf numFmtId="2" fontId="4" fillId="2" borderId="32" xfId="0" applyNumberFormat="1" applyFont="1" applyFill="1" applyBorder="1" applyAlignment="1">
      <alignment horizontal="right" vertical="top" wrapText="1"/>
    </xf>
    <xf numFmtId="2" fontId="4" fillId="2" borderId="7" xfId="0" applyNumberFormat="1" applyFont="1" applyFill="1" applyBorder="1" applyAlignment="1">
      <alignment horizontal="right" vertical="top" wrapText="1"/>
    </xf>
    <xf numFmtId="2" fontId="4" fillId="2" borderId="33" xfId="0" applyNumberFormat="1" applyFont="1" applyFill="1" applyBorder="1" applyAlignment="1">
      <alignment horizontal="right" vertical="top" wrapText="1"/>
    </xf>
    <xf numFmtId="2" fontId="13" fillId="2" borderId="33" xfId="0" applyNumberFormat="1" applyFont="1" applyFill="1" applyBorder="1" applyAlignment="1">
      <alignment horizontal="right" vertical="top" wrapText="1"/>
    </xf>
    <xf numFmtId="0" fontId="4" fillId="0" borderId="22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2" fontId="4" fillId="2" borderId="22" xfId="0" applyNumberFormat="1" applyFont="1" applyFill="1" applyBorder="1" applyAlignment="1">
      <alignment horizontal="right" vertical="top" wrapText="1"/>
    </xf>
    <xf numFmtId="2" fontId="4" fillId="2" borderId="2" xfId="0" applyNumberFormat="1" applyFont="1" applyFill="1" applyBorder="1" applyAlignment="1">
      <alignment horizontal="right" vertical="top" wrapText="1"/>
    </xf>
    <xf numFmtId="2" fontId="13" fillId="2" borderId="23" xfId="0" applyNumberFormat="1" applyFont="1" applyFill="1" applyBorder="1" applyAlignment="1">
      <alignment horizontal="right" vertical="top" wrapText="1"/>
    </xf>
    <xf numFmtId="2" fontId="10" fillId="2" borderId="30" xfId="0" applyNumberFormat="1" applyFont="1" applyFill="1" applyBorder="1" applyAlignment="1">
      <alignment horizontal="right" vertical="top" wrapText="1"/>
    </xf>
    <xf numFmtId="0" fontId="6" fillId="0" borderId="32" xfId="0" applyFont="1" applyBorder="1" applyAlignment="1">
      <alignment vertical="top" wrapText="1"/>
    </xf>
    <xf numFmtId="0" fontId="5" fillId="0" borderId="32" xfId="0" applyFont="1" applyBorder="1" applyAlignment="1">
      <alignment vertical="top" wrapText="1"/>
    </xf>
    <xf numFmtId="2" fontId="5" fillId="2" borderId="36" xfId="0" applyNumberFormat="1" applyFont="1" applyFill="1" applyBorder="1" applyAlignment="1">
      <alignment horizontal="right" vertical="top" wrapText="1"/>
    </xf>
    <xf numFmtId="2" fontId="5" fillId="2" borderId="3" xfId="0" applyNumberFormat="1" applyFont="1" applyFill="1" applyBorder="1" applyAlignment="1">
      <alignment horizontal="right" vertical="top" wrapText="1"/>
    </xf>
    <xf numFmtId="49" fontId="14" fillId="2" borderId="3" xfId="0" applyNumberFormat="1" applyFont="1" applyFill="1" applyBorder="1" applyAlignment="1">
      <alignment horizontal="left" vertical="center" wrapText="1"/>
    </xf>
    <xf numFmtId="49" fontId="14" fillId="2" borderId="3" xfId="0" applyNumberFormat="1" applyFont="1" applyFill="1" applyBorder="1" applyAlignment="1">
      <alignment horizontal="right" vertical="center" wrapText="1"/>
    </xf>
    <xf numFmtId="4" fontId="14" fillId="2" borderId="3" xfId="0" applyNumberFormat="1" applyFont="1" applyFill="1" applyBorder="1" applyAlignment="1">
      <alignment horizontal="right" vertical="center" wrapText="1"/>
    </xf>
    <xf numFmtId="4" fontId="14" fillId="2" borderId="31" xfId="0" applyNumberFormat="1" applyFont="1" applyFill="1" applyBorder="1" applyAlignment="1">
      <alignment horizontal="right" vertical="center" wrapText="1"/>
    </xf>
    <xf numFmtId="49" fontId="9" fillId="2" borderId="8" xfId="0" applyNumberFormat="1" applyFont="1" applyFill="1" applyBorder="1" applyAlignment="1">
      <alignment horizontal="right" vertical="center" wrapText="1"/>
    </xf>
    <xf numFmtId="2" fontId="5" fillId="2" borderId="26" xfId="0" applyNumberFormat="1" applyFont="1" applyFill="1" applyBorder="1" applyAlignment="1">
      <alignment horizontal="right" vertical="top" wrapText="1"/>
    </xf>
    <xf numFmtId="2" fontId="5" fillId="2" borderId="38" xfId="0" applyNumberFormat="1" applyFont="1" applyFill="1" applyBorder="1" applyAlignment="1">
      <alignment horizontal="right" vertical="top" wrapText="1"/>
    </xf>
    <xf numFmtId="4" fontId="9" fillId="2" borderId="39" xfId="0" applyNumberFormat="1" applyFont="1" applyFill="1" applyBorder="1" applyAlignment="1">
      <alignment horizontal="right" vertical="center" wrapText="1"/>
    </xf>
    <xf numFmtId="4" fontId="9" fillId="2" borderId="12" xfId="0" applyNumberFormat="1" applyFont="1" applyFill="1" applyBorder="1" applyAlignment="1">
      <alignment horizontal="right" vertical="center" wrapText="1"/>
    </xf>
    <xf numFmtId="4" fontId="14" fillId="2" borderId="40" xfId="0" applyNumberFormat="1" applyFont="1" applyFill="1" applyBorder="1" applyAlignment="1">
      <alignment horizontal="right" vertical="center" wrapText="1"/>
    </xf>
    <xf numFmtId="0" fontId="5" fillId="0" borderId="26" xfId="0" applyFont="1" applyBorder="1" applyAlignment="1">
      <alignment vertical="top" wrapText="1"/>
    </xf>
    <xf numFmtId="49" fontId="9" fillId="0" borderId="37" xfId="0" applyNumberFormat="1" applyFont="1" applyFill="1" applyBorder="1" applyAlignment="1">
      <alignment horizontal="left" vertical="center" wrapText="1"/>
    </xf>
    <xf numFmtId="49" fontId="14" fillId="0" borderId="36" xfId="0" applyNumberFormat="1" applyFont="1" applyFill="1" applyBorder="1" applyAlignment="1">
      <alignment horizontal="left" vertical="center" wrapText="1"/>
    </xf>
    <xf numFmtId="4" fontId="9" fillId="2" borderId="8" xfId="0" applyNumberFormat="1" applyFont="1" applyFill="1" applyBorder="1" applyAlignment="1">
      <alignment horizontal="right" vertical="center" wrapText="1"/>
    </xf>
    <xf numFmtId="4" fontId="9" fillId="2" borderId="11" xfId="0" applyNumberFormat="1" applyFont="1" applyFill="1" applyBorder="1" applyAlignment="1">
      <alignment horizontal="right" vertical="center" wrapText="1"/>
    </xf>
    <xf numFmtId="0" fontId="8" fillId="0" borderId="36" xfId="0" applyFont="1" applyBorder="1" applyAlignment="1">
      <alignment vertical="top" wrapText="1"/>
    </xf>
    <xf numFmtId="2" fontId="8" fillId="2" borderId="36" xfId="0" applyNumberFormat="1" applyFont="1" applyFill="1" applyBorder="1" applyAlignment="1">
      <alignment horizontal="right" vertical="top" wrapText="1"/>
    </xf>
    <xf numFmtId="2" fontId="8" fillId="2" borderId="3" xfId="0" applyNumberFormat="1" applyFont="1" applyFill="1" applyBorder="1" applyAlignment="1">
      <alignment horizontal="right" vertical="top" wrapText="1"/>
    </xf>
    <xf numFmtId="2" fontId="6" fillId="2" borderId="25" xfId="0" applyNumberFormat="1" applyFont="1" applyFill="1" applyBorder="1" applyAlignment="1">
      <alignment horizontal="right" vertical="top" wrapText="1"/>
    </xf>
    <xf numFmtId="2" fontId="6" fillId="2" borderId="11" xfId="0" applyNumberFormat="1" applyFont="1" applyFill="1" applyBorder="1" applyAlignment="1">
      <alignment horizontal="right" vertical="top" wrapText="1"/>
    </xf>
    <xf numFmtId="2" fontId="5" fillId="2" borderId="42" xfId="0" applyNumberFormat="1" applyFont="1" applyFill="1" applyBorder="1" applyAlignment="1">
      <alignment horizontal="right" vertical="top" wrapText="1"/>
    </xf>
    <xf numFmtId="2" fontId="5" fillId="2" borderId="43" xfId="0" applyNumberFormat="1" applyFont="1" applyFill="1" applyBorder="1" applyAlignment="1">
      <alignment horizontal="right" vertical="top" wrapText="1"/>
    </xf>
    <xf numFmtId="0" fontId="8" fillId="2" borderId="3" xfId="0" applyFont="1" applyFill="1" applyBorder="1" applyAlignment="1">
      <alignment vertical="top" wrapText="1"/>
    </xf>
    <xf numFmtId="2" fontId="8" fillId="2" borderId="4" xfId="0" applyNumberFormat="1" applyFont="1" applyFill="1" applyBorder="1" applyAlignment="1">
      <alignment horizontal="right" vertical="top" wrapText="1"/>
    </xf>
    <xf numFmtId="2" fontId="8" fillId="2" borderId="35" xfId="0" applyNumberFormat="1" applyFont="1" applyFill="1" applyBorder="1" applyAlignment="1">
      <alignment horizontal="right" vertical="top" wrapText="1"/>
    </xf>
    <xf numFmtId="2" fontId="4" fillId="2" borderId="31" xfId="0" applyNumberFormat="1" applyFont="1" applyFill="1" applyBorder="1" applyAlignment="1">
      <alignment horizontal="right" vertical="top" wrapText="1"/>
    </xf>
    <xf numFmtId="2" fontId="5" fillId="2" borderId="44" xfId="0" applyNumberFormat="1" applyFont="1" applyFill="1" applyBorder="1" applyAlignment="1">
      <alignment horizontal="right" vertical="top" wrapText="1"/>
    </xf>
    <xf numFmtId="2" fontId="6" fillId="2" borderId="45" xfId="0" applyNumberFormat="1" applyFont="1" applyFill="1" applyBorder="1" applyAlignment="1">
      <alignment horizontal="right" vertical="top" wrapText="1"/>
    </xf>
    <xf numFmtId="2" fontId="5" fillId="2" borderId="46" xfId="0" applyNumberFormat="1" applyFont="1" applyFill="1" applyBorder="1" applyAlignment="1">
      <alignment horizontal="right" vertical="top" wrapText="1"/>
    </xf>
    <xf numFmtId="2" fontId="6" fillId="2" borderId="47" xfId="0" applyNumberFormat="1" applyFont="1" applyFill="1" applyBorder="1" applyAlignment="1">
      <alignment horizontal="right" vertical="top" wrapText="1"/>
    </xf>
    <xf numFmtId="0" fontId="5" fillId="2" borderId="48" xfId="0" applyFont="1" applyFill="1" applyBorder="1" applyAlignment="1">
      <alignment vertical="top" wrapText="1"/>
    </xf>
    <xf numFmtId="0" fontId="5" fillId="2" borderId="49" xfId="0" applyFont="1" applyFill="1" applyBorder="1" applyAlignment="1">
      <alignment vertical="top" wrapText="1"/>
    </xf>
    <xf numFmtId="0" fontId="5" fillId="0" borderId="25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36" xfId="0" applyFont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2" fontId="5" fillId="2" borderId="4" xfId="0" applyNumberFormat="1" applyFont="1" applyFill="1" applyBorder="1" applyAlignment="1">
      <alignment horizontal="right" vertical="top" wrapText="1"/>
    </xf>
    <xf numFmtId="2" fontId="6" fillId="2" borderId="41" xfId="0" applyNumberFormat="1" applyFont="1" applyFill="1" applyBorder="1" applyAlignment="1">
      <alignment horizontal="right" vertical="top" wrapText="1"/>
    </xf>
    <xf numFmtId="2" fontId="8" fillId="2" borderId="41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center" wrapText="1"/>
    </xf>
    <xf numFmtId="49" fontId="9" fillId="0" borderId="7" xfId="0" applyNumberFormat="1" applyFont="1" applyFill="1" applyBorder="1" applyAlignment="1">
      <alignment horizontal="left" vertical="center" wrapText="1"/>
    </xf>
    <xf numFmtId="49" fontId="0" fillId="0" borderId="0" xfId="0" applyNumberFormat="1"/>
    <xf numFmtId="49" fontId="1" fillId="0" borderId="4" xfId="0" applyNumberFormat="1" applyFont="1" applyBorder="1" applyAlignment="1">
      <alignment horizontal="left"/>
    </xf>
    <xf numFmtId="49" fontId="4" fillId="2" borderId="2" xfId="0" applyNumberFormat="1" applyFont="1" applyFill="1" applyBorder="1" applyAlignment="1">
      <alignment horizontal="center" wrapText="1"/>
    </xf>
    <xf numFmtId="49" fontId="10" fillId="2" borderId="3" xfId="0" applyNumberFormat="1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2" fontId="5" fillId="2" borderId="39" xfId="0" applyNumberFormat="1" applyFont="1" applyFill="1" applyBorder="1" applyAlignment="1">
      <alignment horizontal="right" vertical="top" wrapText="1"/>
    </xf>
    <xf numFmtId="2" fontId="5" fillId="2" borderId="12" xfId="0" applyNumberFormat="1" applyFont="1" applyFill="1" applyBorder="1" applyAlignment="1">
      <alignment horizontal="right" vertical="top" wrapText="1"/>
    </xf>
    <xf numFmtId="2" fontId="5" fillId="2" borderId="38" xfId="0" applyNumberFormat="1" applyFont="1" applyFill="1" applyBorder="1" applyAlignment="1">
      <alignment horizontal="right" vertical="top" wrapText="1"/>
    </xf>
    <xf numFmtId="0" fontId="6" fillId="0" borderId="18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5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4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59"/>
  <sheetViews>
    <sheetView workbookViewId="0">
      <selection activeCell="I10" sqref="I10"/>
    </sheetView>
  </sheetViews>
  <sheetFormatPr defaultRowHeight="14.4" x14ac:dyDescent="0.3"/>
  <cols>
    <col min="1" max="1" width="32.109375" customWidth="1"/>
    <col min="2" max="2" width="22" customWidth="1"/>
    <col min="3" max="3" width="13.109375" customWidth="1"/>
    <col min="4" max="4" width="15.33203125" customWidth="1"/>
    <col min="5" max="5" width="3.44140625" hidden="1" customWidth="1"/>
    <col min="6" max="6" width="13.33203125" customWidth="1"/>
  </cols>
  <sheetData>
    <row r="1" spans="1:6" ht="96" customHeight="1" x14ac:dyDescent="0.35">
      <c r="C1" s="195" t="s">
        <v>208</v>
      </c>
      <c r="D1" s="195"/>
      <c r="E1" s="195"/>
      <c r="F1" s="195"/>
    </row>
    <row r="2" spans="1:6" ht="18" x14ac:dyDescent="0.35">
      <c r="A2" s="196" t="s">
        <v>0</v>
      </c>
      <c r="B2" s="196"/>
      <c r="C2" s="196"/>
      <c r="D2" s="196"/>
      <c r="E2" s="196"/>
      <c r="F2" s="196"/>
    </row>
    <row r="3" spans="1:6" ht="18" x14ac:dyDescent="0.35">
      <c r="A3" s="197" t="s">
        <v>209</v>
      </c>
      <c r="B3" s="197"/>
      <c r="C3" s="197"/>
      <c r="D3" s="197"/>
      <c r="E3" s="197"/>
      <c r="F3" s="197"/>
    </row>
    <row r="4" spans="1:6" ht="18" x14ac:dyDescent="0.35">
      <c r="A4" s="198" t="s">
        <v>229</v>
      </c>
      <c r="B4" s="198"/>
      <c r="C4" s="198"/>
      <c r="D4" s="198"/>
      <c r="E4" s="198"/>
      <c r="F4" s="198"/>
    </row>
    <row r="5" spans="1:6" ht="18.600000000000001" thickBot="1" x14ac:dyDescent="0.4">
      <c r="A5" s="198" t="s">
        <v>93</v>
      </c>
      <c r="B5" s="198"/>
      <c r="C5" s="198"/>
      <c r="D5" s="198"/>
      <c r="E5" s="198"/>
      <c r="F5" s="198"/>
    </row>
    <row r="6" spans="1:6" ht="53.4" thickBot="1" x14ac:dyDescent="0.35">
      <c r="A6" s="46" t="s">
        <v>94</v>
      </c>
      <c r="B6" s="47" t="s">
        <v>95</v>
      </c>
      <c r="C6" s="47" t="s">
        <v>96</v>
      </c>
      <c r="D6" s="194" t="s">
        <v>233</v>
      </c>
      <c r="E6" s="194"/>
      <c r="F6" s="48" t="s">
        <v>97</v>
      </c>
    </row>
    <row r="7" spans="1:6" ht="15" thickBot="1" x14ac:dyDescent="0.35">
      <c r="A7" s="49">
        <v>1</v>
      </c>
      <c r="B7" s="50">
        <v>2</v>
      </c>
      <c r="C7" s="83">
        <v>3</v>
      </c>
      <c r="D7" s="49">
        <v>4</v>
      </c>
      <c r="E7" s="51"/>
      <c r="F7" s="88">
        <v>5</v>
      </c>
    </row>
    <row r="8" spans="1:6" x14ac:dyDescent="0.3">
      <c r="A8" s="44" t="s">
        <v>98</v>
      </c>
      <c r="B8" s="45"/>
      <c r="C8" s="84">
        <f>C10+C49</f>
        <v>9837415</v>
      </c>
      <c r="D8" s="81">
        <f>D10+D49</f>
        <v>9436133.3200000003</v>
      </c>
      <c r="E8" s="92"/>
      <c r="F8" s="89">
        <f>D8/C8*100</f>
        <v>95.920862543666203</v>
      </c>
    </row>
    <row r="9" spans="1:6" ht="15" thickBot="1" x14ac:dyDescent="0.35">
      <c r="A9" s="141" t="s">
        <v>139</v>
      </c>
      <c r="B9" s="130"/>
      <c r="C9" s="131"/>
      <c r="D9" s="132"/>
      <c r="E9" s="133"/>
      <c r="F9" s="134"/>
    </row>
    <row r="10" spans="1:6" ht="27.75" customHeight="1" thickBot="1" x14ac:dyDescent="0.35">
      <c r="A10" s="135" t="s">
        <v>99</v>
      </c>
      <c r="B10" s="23" t="s">
        <v>100</v>
      </c>
      <c r="C10" s="137">
        <f>C11+C18+C24+C27+C35+C39+C47+C42+C46</f>
        <v>3520000</v>
      </c>
      <c r="D10" s="138">
        <f>D11+D18+D24+D27+D35+D39+D47+D42+D46</f>
        <v>3491118.3600000008</v>
      </c>
      <c r="E10" s="80"/>
      <c r="F10" s="139">
        <f>D10/C10*100</f>
        <v>99.179498863636383</v>
      </c>
    </row>
    <row r="11" spans="1:6" ht="27.75" customHeight="1" thickBot="1" x14ac:dyDescent="0.35">
      <c r="A11" s="135" t="s">
        <v>140</v>
      </c>
      <c r="B11" s="136" t="s">
        <v>101</v>
      </c>
      <c r="C11" s="137">
        <f>C12</f>
        <v>749400</v>
      </c>
      <c r="D11" s="138">
        <f>D12</f>
        <v>749560.64</v>
      </c>
      <c r="E11" s="80"/>
      <c r="F11" s="139">
        <f>D11/C11*100</f>
        <v>100.02143581531892</v>
      </c>
    </row>
    <row r="12" spans="1:6" ht="18.75" customHeight="1" x14ac:dyDescent="0.3">
      <c r="A12" s="52" t="s">
        <v>102</v>
      </c>
      <c r="B12" s="45" t="s">
        <v>103</v>
      </c>
      <c r="C12" s="85">
        <f>C13+C14+C15+C16+C17</f>
        <v>749400</v>
      </c>
      <c r="D12" s="66">
        <f>D13+D14+D15+D16+D17</f>
        <v>749560.64</v>
      </c>
      <c r="E12" s="98"/>
      <c r="F12" s="140">
        <f>D12/C12*100</f>
        <v>100.02143581531892</v>
      </c>
    </row>
    <row r="13" spans="1:6" ht="85.5" customHeight="1" x14ac:dyDescent="0.3">
      <c r="A13" s="41" t="s">
        <v>5</v>
      </c>
      <c r="B13" s="38" t="s">
        <v>104</v>
      </c>
      <c r="C13" s="86">
        <v>458300</v>
      </c>
      <c r="D13" s="39">
        <v>458378.47</v>
      </c>
      <c r="E13" s="68"/>
      <c r="F13" s="40">
        <f>D13/C13*100</f>
        <v>100.0171219725071</v>
      </c>
    </row>
    <row r="14" spans="1:6" ht="133.5" customHeight="1" x14ac:dyDescent="0.3">
      <c r="A14" s="41" t="s">
        <v>107</v>
      </c>
      <c r="B14" s="38" t="s">
        <v>105</v>
      </c>
      <c r="C14" s="86">
        <v>58900</v>
      </c>
      <c r="D14" s="74">
        <v>58916.59</v>
      </c>
      <c r="E14" s="90"/>
      <c r="F14" s="40">
        <v>0</v>
      </c>
    </row>
    <row r="15" spans="1:6" ht="52.5" customHeight="1" thickBot="1" x14ac:dyDescent="0.35">
      <c r="A15" s="41" t="s">
        <v>76</v>
      </c>
      <c r="B15" s="38" t="s">
        <v>106</v>
      </c>
      <c r="C15" s="86">
        <v>38600</v>
      </c>
      <c r="D15" s="82">
        <v>38660.68</v>
      </c>
      <c r="E15" s="93"/>
      <c r="F15" s="40">
        <v>0</v>
      </c>
    </row>
    <row r="16" spans="1:6" ht="63.75" customHeight="1" x14ac:dyDescent="0.3">
      <c r="A16" s="41" t="s">
        <v>164</v>
      </c>
      <c r="B16" s="38" t="s">
        <v>165</v>
      </c>
      <c r="C16" s="86">
        <v>0</v>
      </c>
      <c r="D16" s="74">
        <v>0</v>
      </c>
      <c r="E16" s="90"/>
      <c r="F16" s="40">
        <v>0</v>
      </c>
    </row>
    <row r="17" spans="1:11" ht="63.75" customHeight="1" thickBot="1" x14ac:dyDescent="0.35">
      <c r="A17" s="96" t="s">
        <v>194</v>
      </c>
      <c r="B17" s="73" t="s">
        <v>195</v>
      </c>
      <c r="C17" s="76">
        <v>193600</v>
      </c>
      <c r="D17" s="74">
        <v>193604.9</v>
      </c>
      <c r="E17" s="90"/>
      <c r="F17" s="75">
        <v>0</v>
      </c>
    </row>
    <row r="18" spans="1:11" ht="49.5" customHeight="1" thickBot="1" x14ac:dyDescent="0.35">
      <c r="A18" s="129" t="s">
        <v>108</v>
      </c>
      <c r="B18" s="78" t="s">
        <v>109</v>
      </c>
      <c r="C18" s="124">
        <f>C19</f>
        <v>0</v>
      </c>
      <c r="D18" s="79">
        <f>D19</f>
        <v>0</v>
      </c>
      <c r="E18" s="125"/>
      <c r="F18" s="80">
        <v>0</v>
      </c>
    </row>
    <row r="19" spans="1:11" ht="42" customHeight="1" x14ac:dyDescent="0.3">
      <c r="A19" s="127" t="s">
        <v>166</v>
      </c>
      <c r="B19" s="120" t="s">
        <v>110</v>
      </c>
      <c r="C19" s="123">
        <f>C20+C21+C22+C23</f>
        <v>0</v>
      </c>
      <c r="D19" s="128">
        <f>D20+D21+D22+D23</f>
        <v>0</v>
      </c>
      <c r="E19" s="94"/>
      <c r="F19" s="98">
        <v>0</v>
      </c>
    </row>
    <row r="20" spans="1:11" ht="90.75" customHeight="1" x14ac:dyDescent="0.3">
      <c r="A20" s="43" t="s">
        <v>6</v>
      </c>
      <c r="B20" s="38" t="s">
        <v>167</v>
      </c>
      <c r="C20" s="86">
        <v>0</v>
      </c>
      <c r="D20" s="39">
        <v>0</v>
      </c>
      <c r="E20" s="91"/>
      <c r="F20" s="40">
        <v>0</v>
      </c>
    </row>
    <row r="21" spans="1:11" ht="114.75" customHeight="1" x14ac:dyDescent="0.3">
      <c r="A21" s="43" t="s">
        <v>7</v>
      </c>
      <c r="B21" s="38" t="s">
        <v>168</v>
      </c>
      <c r="C21" s="86">
        <v>0</v>
      </c>
      <c r="D21" s="39">
        <v>0</v>
      </c>
      <c r="E21" s="91"/>
      <c r="F21" s="40">
        <v>0</v>
      </c>
    </row>
    <row r="22" spans="1:11" ht="96.6" thickBot="1" x14ac:dyDescent="0.35">
      <c r="A22" s="43" t="s">
        <v>8</v>
      </c>
      <c r="B22" s="38" t="s">
        <v>169</v>
      </c>
      <c r="C22" s="86">
        <v>0</v>
      </c>
      <c r="D22" s="74">
        <v>0</v>
      </c>
      <c r="E22" s="91"/>
      <c r="F22" s="40">
        <v>0</v>
      </c>
    </row>
    <row r="23" spans="1:11" ht="84.6" thickBot="1" x14ac:dyDescent="0.35">
      <c r="A23" s="99" t="s">
        <v>9</v>
      </c>
      <c r="B23" s="100" t="s">
        <v>170</v>
      </c>
      <c r="C23" s="87">
        <v>0</v>
      </c>
      <c r="D23" s="95">
        <v>0</v>
      </c>
      <c r="E23" s="101"/>
      <c r="F23" s="102">
        <v>0</v>
      </c>
    </row>
    <row r="24" spans="1:11" ht="15.75" customHeight="1" thickBot="1" x14ac:dyDescent="0.35">
      <c r="A24" s="77" t="s">
        <v>171</v>
      </c>
      <c r="B24" s="78" t="s">
        <v>173</v>
      </c>
      <c r="C24" s="124">
        <f>C25</f>
        <v>4900</v>
      </c>
      <c r="D24" s="79">
        <f>D25</f>
        <v>4958</v>
      </c>
      <c r="E24" s="126"/>
      <c r="F24" s="121">
        <f>D24/C24*100</f>
        <v>101.18367346938774</v>
      </c>
    </row>
    <row r="25" spans="1:11" x14ac:dyDescent="0.3">
      <c r="A25" s="122" t="s">
        <v>172</v>
      </c>
      <c r="B25" s="120" t="s">
        <v>174</v>
      </c>
      <c r="C25" s="123">
        <f>C26</f>
        <v>4900</v>
      </c>
      <c r="D25" s="71">
        <f>D26</f>
        <v>4958</v>
      </c>
      <c r="E25" s="97"/>
      <c r="F25" s="98">
        <f>D25/C25*100</f>
        <v>101.18367346938774</v>
      </c>
    </row>
    <row r="26" spans="1:11" ht="15" thickBot="1" x14ac:dyDescent="0.35">
      <c r="A26" s="99" t="s">
        <v>172</v>
      </c>
      <c r="B26" s="100" t="s">
        <v>175</v>
      </c>
      <c r="C26" s="87">
        <v>4900</v>
      </c>
      <c r="D26" s="82">
        <v>4958</v>
      </c>
      <c r="E26" s="93"/>
      <c r="F26" s="102">
        <f>D26/C26*100</f>
        <v>101.18367346938774</v>
      </c>
    </row>
    <row r="27" spans="1:11" ht="15" thickBot="1" x14ac:dyDescent="0.35">
      <c r="A27" s="77" t="s">
        <v>111</v>
      </c>
      <c r="B27" s="78" t="s">
        <v>112</v>
      </c>
      <c r="C27" s="124">
        <f>C28+C30</f>
        <v>2403600</v>
      </c>
      <c r="D27" s="79">
        <f>D28+D30</f>
        <v>2404790.0900000003</v>
      </c>
      <c r="E27" s="125"/>
      <c r="F27" s="80">
        <f t="shared" ref="F27:F40" si="0">D27/C27*100</f>
        <v>100.04951281411219</v>
      </c>
    </row>
    <row r="28" spans="1:11" x14ac:dyDescent="0.3">
      <c r="A28" s="122" t="s">
        <v>113</v>
      </c>
      <c r="B28" s="120" t="s">
        <v>114</v>
      </c>
      <c r="C28" s="123">
        <f>C29</f>
        <v>45600</v>
      </c>
      <c r="D28" s="71">
        <f>D29</f>
        <v>45678.18</v>
      </c>
      <c r="E28" s="97"/>
      <c r="F28" s="98">
        <f t="shared" si="0"/>
        <v>100.17144736842106</v>
      </c>
    </row>
    <row r="29" spans="1:11" ht="60" x14ac:dyDescent="0.3">
      <c r="A29" s="43" t="s">
        <v>77</v>
      </c>
      <c r="B29" s="38" t="s">
        <v>115</v>
      </c>
      <c r="C29" s="86">
        <v>45600</v>
      </c>
      <c r="D29" s="39">
        <v>45678.18</v>
      </c>
      <c r="E29" s="68"/>
      <c r="F29" s="40">
        <f t="shared" si="0"/>
        <v>100.17144736842106</v>
      </c>
      <c r="H29" s="18"/>
      <c r="I29" s="18"/>
      <c r="J29" s="18"/>
      <c r="K29" s="18"/>
    </row>
    <row r="30" spans="1:11" ht="14.25" customHeight="1" x14ac:dyDescent="0.3">
      <c r="A30" s="42" t="s">
        <v>121</v>
      </c>
      <c r="B30" s="19" t="s">
        <v>122</v>
      </c>
      <c r="C30" s="86">
        <f>C31+C33</f>
        <v>2358000</v>
      </c>
      <c r="D30" s="39">
        <f>D31+D33</f>
        <v>2359111.91</v>
      </c>
      <c r="E30" s="68"/>
      <c r="F30" s="40">
        <f t="shared" si="0"/>
        <v>100.04715479219679</v>
      </c>
    </row>
    <row r="31" spans="1:11" ht="14.25" customHeight="1" x14ac:dyDescent="0.3">
      <c r="A31" s="42" t="s">
        <v>123</v>
      </c>
      <c r="B31" s="19" t="s">
        <v>124</v>
      </c>
      <c r="C31" s="86">
        <f>C32</f>
        <v>2175500</v>
      </c>
      <c r="D31" s="39">
        <f>D32</f>
        <v>2176586.06</v>
      </c>
      <c r="E31" s="68"/>
      <c r="F31" s="40">
        <f t="shared" si="0"/>
        <v>100.0499223167088</v>
      </c>
    </row>
    <row r="32" spans="1:11" ht="49.5" customHeight="1" x14ac:dyDescent="0.3">
      <c r="A32" s="43" t="s">
        <v>10</v>
      </c>
      <c r="B32" s="38" t="s">
        <v>116</v>
      </c>
      <c r="C32" s="86">
        <v>2175500</v>
      </c>
      <c r="D32" s="39">
        <v>2176586.06</v>
      </c>
      <c r="E32" s="68"/>
      <c r="F32" s="40">
        <f t="shared" si="0"/>
        <v>100.0499223167088</v>
      </c>
    </row>
    <row r="33" spans="1:6" ht="15" customHeight="1" x14ac:dyDescent="0.3">
      <c r="A33" s="43" t="s">
        <v>125</v>
      </c>
      <c r="B33" s="38" t="s">
        <v>126</v>
      </c>
      <c r="C33" s="86">
        <f>C34</f>
        <v>182500</v>
      </c>
      <c r="D33" s="39">
        <f>D34</f>
        <v>182525.85</v>
      </c>
      <c r="E33" s="68"/>
      <c r="F33" s="40">
        <f t="shared" si="0"/>
        <v>100.01416438356165</v>
      </c>
    </row>
    <row r="34" spans="1:6" ht="50.25" customHeight="1" thickBot="1" x14ac:dyDescent="0.35">
      <c r="A34" s="99" t="s">
        <v>11</v>
      </c>
      <c r="B34" s="100" t="s">
        <v>117</v>
      </c>
      <c r="C34" s="87">
        <v>182500</v>
      </c>
      <c r="D34" s="82">
        <v>182525.85</v>
      </c>
      <c r="E34" s="93"/>
      <c r="F34" s="102">
        <f t="shared" si="0"/>
        <v>100.01416438356165</v>
      </c>
    </row>
    <row r="35" spans="1:6" ht="62.25" customHeight="1" thickBot="1" x14ac:dyDescent="0.35">
      <c r="A35" s="77" t="s">
        <v>127</v>
      </c>
      <c r="B35" s="78" t="s">
        <v>128</v>
      </c>
      <c r="C35" s="124">
        <f>C36</f>
        <v>189900</v>
      </c>
      <c r="D35" s="79">
        <f>D36</f>
        <v>189922.18</v>
      </c>
      <c r="E35" s="125"/>
      <c r="F35" s="121">
        <f t="shared" si="0"/>
        <v>100.01167983149027</v>
      </c>
    </row>
    <row r="36" spans="1:6" ht="99.75" customHeight="1" x14ac:dyDescent="0.3">
      <c r="A36" s="122" t="s">
        <v>129</v>
      </c>
      <c r="B36" s="120" t="s">
        <v>130</v>
      </c>
      <c r="C36" s="123">
        <f>C37+C38</f>
        <v>189900</v>
      </c>
      <c r="D36" s="71">
        <f>D37+D38</f>
        <v>189922.18</v>
      </c>
      <c r="E36" s="97"/>
      <c r="F36" s="98">
        <f t="shared" si="0"/>
        <v>100.01167983149027</v>
      </c>
    </row>
    <row r="37" spans="1:6" ht="86.25" customHeight="1" x14ac:dyDescent="0.3">
      <c r="A37" s="43" t="s">
        <v>73</v>
      </c>
      <c r="B37" s="38" t="s">
        <v>118</v>
      </c>
      <c r="C37" s="86">
        <v>164600</v>
      </c>
      <c r="D37" s="39">
        <v>164606.62</v>
      </c>
      <c r="E37" s="68"/>
      <c r="F37" s="40">
        <f t="shared" si="0"/>
        <v>100.00402187120292</v>
      </c>
    </row>
    <row r="38" spans="1:6" ht="76.5" customHeight="1" thickBot="1" x14ac:dyDescent="0.35">
      <c r="A38" s="99" t="s">
        <v>74</v>
      </c>
      <c r="B38" s="100" t="s">
        <v>119</v>
      </c>
      <c r="C38" s="87">
        <v>25300</v>
      </c>
      <c r="D38" s="82">
        <v>25315.56</v>
      </c>
      <c r="E38" s="93"/>
      <c r="F38" s="102">
        <f t="shared" si="0"/>
        <v>100.06150197628459</v>
      </c>
    </row>
    <row r="39" spans="1:6" ht="35.25" customHeight="1" thickBot="1" x14ac:dyDescent="0.35">
      <c r="A39" s="77" t="s">
        <v>131</v>
      </c>
      <c r="B39" s="78" t="s">
        <v>132</v>
      </c>
      <c r="C39" s="124">
        <f>C40+C41</f>
        <v>12200</v>
      </c>
      <c r="D39" s="79">
        <f>D40+D41</f>
        <v>12263.2</v>
      </c>
      <c r="E39" s="125"/>
      <c r="F39" s="121">
        <f t="shared" si="0"/>
        <v>100.51803278688524</v>
      </c>
    </row>
    <row r="40" spans="1:6" ht="53.25" customHeight="1" x14ac:dyDescent="0.3">
      <c r="A40" s="177" t="s">
        <v>75</v>
      </c>
      <c r="B40" s="175" t="s">
        <v>120</v>
      </c>
      <c r="C40" s="171">
        <v>12200</v>
      </c>
      <c r="D40" s="171">
        <v>12263.2</v>
      </c>
      <c r="E40" s="171"/>
      <c r="F40" s="172">
        <f t="shared" si="0"/>
        <v>100.51803278688524</v>
      </c>
    </row>
    <row r="41" spans="1:6" ht="32.25" customHeight="1" thickBot="1" x14ac:dyDescent="0.35">
      <c r="A41" s="178" t="s">
        <v>221</v>
      </c>
      <c r="B41" s="176" t="s">
        <v>220</v>
      </c>
      <c r="C41" s="173">
        <v>0</v>
      </c>
      <c r="D41" s="173">
        <v>0</v>
      </c>
      <c r="E41" s="173"/>
      <c r="F41" s="174">
        <v>0</v>
      </c>
    </row>
    <row r="42" spans="1:6" ht="30.75" customHeight="1" thickBot="1" x14ac:dyDescent="0.35">
      <c r="A42" s="160" t="s">
        <v>214</v>
      </c>
      <c r="B42" s="167" t="s">
        <v>215</v>
      </c>
      <c r="C42" s="168">
        <f>C43+C45</f>
        <v>0</v>
      </c>
      <c r="D42" s="162">
        <f>D43+D45</f>
        <v>0</v>
      </c>
      <c r="E42" s="169"/>
      <c r="F42" s="170" t="e">
        <f>D42/C42*100</f>
        <v>#DIV/0!</v>
      </c>
    </row>
    <row r="43" spans="1:6" ht="103.5" customHeight="1" x14ac:dyDescent="0.3">
      <c r="A43" s="155" t="s">
        <v>210</v>
      </c>
      <c r="B43" s="69" t="s">
        <v>213</v>
      </c>
      <c r="C43" s="165">
        <f>C44</f>
        <v>0</v>
      </c>
      <c r="D43" s="70">
        <f>D44</f>
        <v>0</v>
      </c>
      <c r="E43" s="165"/>
      <c r="F43" s="163">
        <v>0</v>
      </c>
    </row>
    <row r="44" spans="1:6" ht="85.5" customHeight="1" thickBot="1" x14ac:dyDescent="0.35">
      <c r="A44" s="99" t="s">
        <v>211</v>
      </c>
      <c r="B44" s="100" t="s">
        <v>212</v>
      </c>
      <c r="C44" s="166">
        <v>0</v>
      </c>
      <c r="D44" s="82">
        <v>0</v>
      </c>
      <c r="E44" s="166"/>
      <c r="F44" s="164">
        <v>0</v>
      </c>
    </row>
    <row r="45" spans="1:6" ht="89.25" customHeight="1" thickBot="1" x14ac:dyDescent="0.35">
      <c r="A45" s="179" t="s">
        <v>223</v>
      </c>
      <c r="B45" s="180" t="s">
        <v>222</v>
      </c>
      <c r="C45" s="181">
        <v>0</v>
      </c>
      <c r="D45" s="144">
        <v>0</v>
      </c>
      <c r="E45" s="181"/>
      <c r="F45" s="182">
        <v>0</v>
      </c>
    </row>
    <row r="46" spans="1:6" ht="39" customHeight="1" thickBot="1" x14ac:dyDescent="0.35">
      <c r="A46" s="160" t="s">
        <v>225</v>
      </c>
      <c r="B46" s="167" t="s">
        <v>226</v>
      </c>
      <c r="C46" s="168">
        <v>0</v>
      </c>
      <c r="D46" s="162">
        <v>-1355.75</v>
      </c>
      <c r="E46" s="168"/>
      <c r="F46" s="183">
        <v>0</v>
      </c>
    </row>
    <row r="47" spans="1:6" ht="18" customHeight="1" thickBot="1" x14ac:dyDescent="0.35">
      <c r="A47" s="160" t="s">
        <v>201</v>
      </c>
      <c r="B47" s="184" t="s">
        <v>203</v>
      </c>
      <c r="C47" s="161">
        <f>C48</f>
        <v>160000</v>
      </c>
      <c r="D47" s="162">
        <f>D48</f>
        <v>130980</v>
      </c>
      <c r="E47" s="162"/>
      <c r="F47" s="183">
        <f>D47/C47*100</f>
        <v>81.862500000000011</v>
      </c>
    </row>
    <row r="48" spans="1:6" ht="29.25" customHeight="1" thickBot="1" x14ac:dyDescent="0.35">
      <c r="A48" s="142" t="s">
        <v>202</v>
      </c>
      <c r="B48" s="185" t="s">
        <v>204</v>
      </c>
      <c r="C48" s="143">
        <v>160000</v>
      </c>
      <c r="D48" s="144">
        <v>130980</v>
      </c>
      <c r="E48" s="144"/>
      <c r="F48" s="94">
        <f>D48/C48*100</f>
        <v>81.862500000000011</v>
      </c>
    </row>
    <row r="49" spans="1:6" ht="17.25" customHeight="1" thickBot="1" x14ac:dyDescent="0.35">
      <c r="A49" s="77" t="s">
        <v>133</v>
      </c>
      <c r="B49" s="78" t="s">
        <v>134</v>
      </c>
      <c r="C49" s="79">
        <f>C50+C56+C58</f>
        <v>6317415</v>
      </c>
      <c r="D49" s="79">
        <f>D50+D56+D58</f>
        <v>5945014.96</v>
      </c>
      <c r="E49" s="124"/>
      <c r="F49" s="80">
        <f>D49/C49*100</f>
        <v>94.105183211804203</v>
      </c>
    </row>
    <row r="50" spans="1:6" ht="54" customHeight="1" x14ac:dyDescent="0.3">
      <c r="A50" s="155" t="s">
        <v>135</v>
      </c>
      <c r="B50" s="69" t="s">
        <v>136</v>
      </c>
      <c r="C50" s="70">
        <f>C51+C52+C53+C54</f>
        <v>6317415</v>
      </c>
      <c r="D50" s="70">
        <f>D51+D52+D53+D54</f>
        <v>5948214.9699999997</v>
      </c>
      <c r="E50" s="150"/>
      <c r="F50" s="72">
        <f>D50/C50*100</f>
        <v>94.155836999785521</v>
      </c>
    </row>
    <row r="51" spans="1:6" ht="28.5" customHeight="1" x14ac:dyDescent="0.3">
      <c r="A51" s="43" t="s">
        <v>227</v>
      </c>
      <c r="B51" s="38" t="s">
        <v>224</v>
      </c>
      <c r="C51" s="39">
        <v>3776000</v>
      </c>
      <c r="D51" s="71">
        <v>3776000</v>
      </c>
      <c r="E51" s="193">
        <f>D51/C51*100</f>
        <v>100</v>
      </c>
      <c r="F51" s="192"/>
    </row>
    <row r="52" spans="1:6" ht="15" customHeight="1" x14ac:dyDescent="0.3">
      <c r="A52" s="43" t="s">
        <v>90</v>
      </c>
      <c r="B52" s="38" t="s">
        <v>176</v>
      </c>
      <c r="C52" s="39">
        <v>1420000</v>
      </c>
      <c r="D52" s="71">
        <v>1050799.97</v>
      </c>
      <c r="E52" s="151"/>
      <c r="F52" s="67">
        <f>D52/C52*100</f>
        <v>73.999997887323943</v>
      </c>
    </row>
    <row r="53" spans="1:6" ht="62.25" customHeight="1" x14ac:dyDescent="0.3">
      <c r="A53" s="43" t="s">
        <v>228</v>
      </c>
      <c r="B53" s="38" t="s">
        <v>177</v>
      </c>
      <c r="C53" s="39">
        <v>138415</v>
      </c>
      <c r="D53" s="39">
        <v>138415</v>
      </c>
      <c r="E53" s="191">
        <f>D53/C53*100</f>
        <v>100</v>
      </c>
      <c r="F53" s="192"/>
    </row>
    <row r="54" spans="1:6" ht="17.25" customHeight="1" x14ac:dyDescent="0.3">
      <c r="A54" s="156" t="s">
        <v>40</v>
      </c>
      <c r="B54" s="19" t="s">
        <v>178</v>
      </c>
      <c r="C54" s="149" t="s">
        <v>230</v>
      </c>
      <c r="D54" s="158">
        <v>983000</v>
      </c>
      <c r="E54" s="191">
        <f>D54/C54*100</f>
        <v>100</v>
      </c>
      <c r="F54" s="192"/>
    </row>
    <row r="55" spans="1:6" ht="42.75" customHeight="1" thickBot="1" x14ac:dyDescent="0.35">
      <c r="A55" s="156" t="s">
        <v>205</v>
      </c>
      <c r="B55" s="19" t="s">
        <v>206</v>
      </c>
      <c r="C55" s="149" t="s">
        <v>230</v>
      </c>
      <c r="D55" s="159">
        <v>983000</v>
      </c>
      <c r="E55" s="152"/>
      <c r="F55" s="153">
        <v>100</v>
      </c>
    </row>
    <row r="56" spans="1:6" ht="27" customHeight="1" thickBot="1" x14ac:dyDescent="0.35">
      <c r="A56" s="157" t="s">
        <v>137</v>
      </c>
      <c r="B56" s="145" t="s">
        <v>138</v>
      </c>
      <c r="C56" s="146" t="s">
        <v>149</v>
      </c>
      <c r="D56" s="147">
        <v>0</v>
      </c>
      <c r="E56" s="154"/>
      <c r="F56" s="148">
        <v>0</v>
      </c>
    </row>
    <row r="57" spans="1:6" ht="30.75" customHeight="1" thickBot="1" x14ac:dyDescent="0.35">
      <c r="A57" s="114" t="s">
        <v>89</v>
      </c>
      <c r="B57" s="115" t="s">
        <v>198</v>
      </c>
      <c r="C57" s="116">
        <v>0</v>
      </c>
      <c r="D57" s="117">
        <v>0</v>
      </c>
      <c r="E57" s="118"/>
      <c r="F57" s="119">
        <v>0</v>
      </c>
    </row>
    <row r="58" spans="1:6" ht="59.25" customHeight="1" thickBot="1" x14ac:dyDescent="0.35">
      <c r="A58" s="108" t="s">
        <v>196</v>
      </c>
      <c r="B58" s="109" t="s">
        <v>199</v>
      </c>
      <c r="C58" s="110">
        <f>C59</f>
        <v>0</v>
      </c>
      <c r="D58" s="111">
        <f>D59</f>
        <v>-3200.01</v>
      </c>
      <c r="E58" s="112"/>
      <c r="F58" s="113"/>
    </row>
    <row r="59" spans="1:6" ht="64.5" customHeight="1" thickBot="1" x14ac:dyDescent="0.35">
      <c r="A59" s="103" t="s">
        <v>197</v>
      </c>
      <c r="B59" s="104" t="s">
        <v>200</v>
      </c>
      <c r="C59" s="105">
        <v>0</v>
      </c>
      <c r="D59" s="105">
        <v>-3200.01</v>
      </c>
      <c r="E59" s="106"/>
      <c r="F59" s="107"/>
    </row>
  </sheetData>
  <mergeCells count="9">
    <mergeCell ref="E54:F54"/>
    <mergeCell ref="E51:F51"/>
    <mergeCell ref="D6:E6"/>
    <mergeCell ref="E53:F53"/>
    <mergeCell ref="C1:F1"/>
    <mergeCell ref="A2:F2"/>
    <mergeCell ref="A3:F3"/>
    <mergeCell ref="A4:F4"/>
    <mergeCell ref="A5:F5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06"/>
  <sheetViews>
    <sheetView tabSelected="1" topLeftCell="A14" zoomScaleNormal="100" workbookViewId="0">
      <selection activeCell="I4" sqref="I4"/>
    </sheetView>
  </sheetViews>
  <sheetFormatPr defaultRowHeight="14.4" x14ac:dyDescent="0.3"/>
  <cols>
    <col min="1" max="1" width="21.5546875" customWidth="1"/>
    <col min="2" max="2" width="7" customWidth="1"/>
    <col min="3" max="3" width="7.88671875" style="186" customWidth="1"/>
    <col min="4" max="4" width="9.88671875" customWidth="1"/>
    <col min="5" max="5" width="11" customWidth="1"/>
    <col min="6" max="6" width="4.5546875" customWidth="1"/>
    <col min="7" max="7" width="12.88671875" customWidth="1"/>
    <col min="8" max="8" width="12.44140625" customWidth="1"/>
    <col min="9" max="9" width="14.109375" bestFit="1" customWidth="1"/>
  </cols>
  <sheetData>
    <row r="1" spans="1:11" ht="115.5" customHeight="1" x14ac:dyDescent="0.35">
      <c r="E1" s="195" t="s">
        <v>237</v>
      </c>
      <c r="F1" s="195"/>
      <c r="G1" s="195"/>
      <c r="H1" s="195"/>
      <c r="I1" s="195"/>
    </row>
    <row r="2" spans="1:11" ht="18.75" customHeight="1" x14ac:dyDescent="0.35">
      <c r="A2" s="196" t="s">
        <v>12</v>
      </c>
      <c r="B2" s="196"/>
      <c r="C2" s="196"/>
      <c r="D2" s="196"/>
      <c r="E2" s="196"/>
      <c r="F2" s="196"/>
      <c r="G2" s="196"/>
      <c r="H2" s="196"/>
      <c r="I2" s="196"/>
    </row>
    <row r="3" spans="1:11" ht="18.75" customHeight="1" x14ac:dyDescent="0.35">
      <c r="A3" s="197" t="s">
        <v>216</v>
      </c>
      <c r="B3" s="197"/>
      <c r="C3" s="197"/>
      <c r="D3" s="197"/>
      <c r="E3" s="197"/>
      <c r="F3" s="197"/>
      <c r="G3" s="197"/>
      <c r="H3" s="197"/>
      <c r="I3" s="197"/>
    </row>
    <row r="4" spans="1:11" ht="19.5" customHeight="1" thickBot="1" x14ac:dyDescent="0.4">
      <c r="A4" s="4" t="s">
        <v>232</v>
      </c>
      <c r="B4" s="4"/>
      <c r="C4" s="187"/>
      <c r="D4" s="4"/>
      <c r="E4" s="4"/>
      <c r="F4" s="4"/>
      <c r="G4" s="5"/>
      <c r="H4" s="5"/>
      <c r="I4" s="5"/>
    </row>
    <row r="5" spans="1:11" ht="27.6" thickBot="1" x14ac:dyDescent="0.35">
      <c r="A5" s="21" t="s">
        <v>1</v>
      </c>
      <c r="B5" s="21" t="s">
        <v>141</v>
      </c>
      <c r="C5" s="188" t="s">
        <v>143</v>
      </c>
      <c r="D5" s="21" t="s">
        <v>142</v>
      </c>
      <c r="E5" s="21" t="s">
        <v>144</v>
      </c>
      <c r="F5" s="21" t="s">
        <v>145</v>
      </c>
      <c r="G5" s="24" t="s">
        <v>146</v>
      </c>
      <c r="H5" s="37" t="s">
        <v>147</v>
      </c>
      <c r="I5" s="24" t="s">
        <v>148</v>
      </c>
    </row>
    <row r="6" spans="1:11" ht="54" customHeight="1" thickBot="1" x14ac:dyDescent="0.35">
      <c r="A6" s="17" t="s">
        <v>234</v>
      </c>
      <c r="B6" s="64" t="s">
        <v>217</v>
      </c>
      <c r="C6" s="54"/>
      <c r="D6" s="54"/>
      <c r="E6" s="26"/>
      <c r="F6" s="26"/>
      <c r="G6" s="32">
        <f>G7+G43+G50+G63+G69+G89+G95+G100+G103</f>
        <v>9837415</v>
      </c>
      <c r="H6" s="32">
        <f>H7+H43+H50+H63+H69+H89+H95+H100+H103</f>
        <v>7840985.6600000001</v>
      </c>
      <c r="I6" s="32">
        <f t="shared" ref="I6:I14" si="0">H6/G6*100</f>
        <v>79.705752578294195</v>
      </c>
    </row>
    <row r="7" spans="1:11" ht="27" thickBot="1" x14ac:dyDescent="0.35">
      <c r="A7" s="17" t="s">
        <v>13</v>
      </c>
      <c r="B7" s="64" t="s">
        <v>217</v>
      </c>
      <c r="C7" s="54" t="s">
        <v>160</v>
      </c>
      <c r="D7" s="54" t="s">
        <v>149</v>
      </c>
      <c r="E7" s="26">
        <v>0</v>
      </c>
      <c r="F7" s="26">
        <v>0</v>
      </c>
      <c r="G7" s="32">
        <f>G8+G13+G33+G36+G27+G30</f>
        <v>5222400</v>
      </c>
      <c r="H7" s="32">
        <f>H8+H13+H33+H36+H27+H30</f>
        <v>5075190.2</v>
      </c>
      <c r="I7" s="32">
        <f t="shared" si="0"/>
        <v>97.18118489583334</v>
      </c>
    </row>
    <row r="8" spans="1:11" ht="66.75" customHeight="1" thickBot="1" x14ac:dyDescent="0.35">
      <c r="A8" s="17" t="s">
        <v>150</v>
      </c>
      <c r="B8" s="64" t="s">
        <v>217</v>
      </c>
      <c r="C8" s="54" t="s">
        <v>160</v>
      </c>
      <c r="D8" s="54" t="s">
        <v>151</v>
      </c>
      <c r="E8" s="55"/>
      <c r="F8" s="26"/>
      <c r="G8" s="32">
        <f>G10+G12</f>
        <v>1032251</v>
      </c>
      <c r="H8" s="32">
        <f>H10+H12</f>
        <v>1032169.65</v>
      </c>
      <c r="I8" s="32">
        <f t="shared" si="0"/>
        <v>99.992119164815534</v>
      </c>
    </row>
    <row r="9" spans="1:11" ht="25.5" customHeight="1" thickBot="1" x14ac:dyDescent="0.35">
      <c r="A9" s="16" t="s">
        <v>152</v>
      </c>
      <c r="B9" s="65" t="s">
        <v>217</v>
      </c>
      <c r="C9" s="56" t="s">
        <v>160</v>
      </c>
      <c r="D9" s="56" t="s">
        <v>151</v>
      </c>
      <c r="E9" s="57">
        <v>9900010203</v>
      </c>
      <c r="F9" s="26"/>
      <c r="G9" s="32">
        <f>G10</f>
        <v>1032251</v>
      </c>
      <c r="H9" s="32">
        <f>H10</f>
        <v>1032169.65</v>
      </c>
      <c r="I9" s="33">
        <f t="shared" si="0"/>
        <v>99.992119164815534</v>
      </c>
    </row>
    <row r="10" spans="1:11" ht="25.5" customHeight="1" thickBot="1" x14ac:dyDescent="0.35">
      <c r="A10" s="16" t="s">
        <v>16</v>
      </c>
      <c r="B10" s="65" t="s">
        <v>217</v>
      </c>
      <c r="C10" s="56" t="s">
        <v>160</v>
      </c>
      <c r="D10" s="56" t="s">
        <v>151</v>
      </c>
      <c r="E10" s="57">
        <v>9900010203</v>
      </c>
      <c r="F10" s="27">
        <v>120</v>
      </c>
      <c r="G10" s="32">
        <v>1032251</v>
      </c>
      <c r="H10" s="32">
        <v>1032169.65</v>
      </c>
      <c r="I10" s="33">
        <f t="shared" si="0"/>
        <v>99.992119164815534</v>
      </c>
    </row>
    <row r="11" spans="1:11" ht="25.5" customHeight="1" thickBot="1" x14ac:dyDescent="0.35">
      <c r="A11" s="16" t="s">
        <v>152</v>
      </c>
      <c r="B11" s="65" t="s">
        <v>217</v>
      </c>
      <c r="C11" s="56" t="s">
        <v>160</v>
      </c>
      <c r="D11" s="56" t="s">
        <v>151</v>
      </c>
      <c r="E11" s="57">
        <v>9900070510</v>
      </c>
      <c r="F11" s="26"/>
      <c r="G11" s="32">
        <v>0</v>
      </c>
      <c r="H11" s="32">
        <v>0</v>
      </c>
      <c r="I11" s="33">
        <v>0</v>
      </c>
    </row>
    <row r="12" spans="1:11" ht="25.5" customHeight="1" thickBot="1" x14ac:dyDescent="0.35">
      <c r="A12" s="16" t="s">
        <v>16</v>
      </c>
      <c r="B12" s="65" t="s">
        <v>217</v>
      </c>
      <c r="C12" s="56" t="s">
        <v>160</v>
      </c>
      <c r="D12" s="56" t="s">
        <v>151</v>
      </c>
      <c r="E12" s="57">
        <v>9900070510</v>
      </c>
      <c r="F12" s="27">
        <v>120</v>
      </c>
      <c r="G12" s="32">
        <v>0</v>
      </c>
      <c r="H12" s="32">
        <v>0</v>
      </c>
      <c r="I12" s="33">
        <v>0</v>
      </c>
    </row>
    <row r="13" spans="1:11" ht="106.5" customHeight="1" thickBot="1" x14ac:dyDescent="0.35">
      <c r="A13" s="17" t="s">
        <v>14</v>
      </c>
      <c r="B13" s="65" t="s">
        <v>217</v>
      </c>
      <c r="C13" s="54" t="s">
        <v>160</v>
      </c>
      <c r="D13" s="54" t="s">
        <v>153</v>
      </c>
      <c r="E13" s="62"/>
      <c r="F13" s="62"/>
      <c r="G13" s="32">
        <f>G14</f>
        <v>4152149</v>
      </c>
      <c r="H13" s="32">
        <f>H14</f>
        <v>4029520.55</v>
      </c>
      <c r="I13" s="32">
        <f t="shared" si="0"/>
        <v>97.046626939447506</v>
      </c>
      <c r="K13" s="14"/>
    </row>
    <row r="14" spans="1:11" ht="15" thickBot="1" x14ac:dyDescent="0.35">
      <c r="A14" s="16" t="s">
        <v>15</v>
      </c>
      <c r="B14" s="65" t="s">
        <v>217</v>
      </c>
      <c r="C14" s="56" t="s">
        <v>160</v>
      </c>
      <c r="D14" s="56" t="s">
        <v>153</v>
      </c>
      <c r="E14" s="57">
        <v>9900010204</v>
      </c>
      <c r="F14" s="27"/>
      <c r="G14" s="33">
        <f>G15+G17+G21+G26</f>
        <v>4152149</v>
      </c>
      <c r="H14" s="33">
        <f>H15+H21+H17+H26</f>
        <v>4029520.55</v>
      </c>
      <c r="I14" s="33">
        <f t="shared" si="0"/>
        <v>97.046626939447506</v>
      </c>
    </row>
    <row r="15" spans="1:11" ht="42.75" customHeight="1" thickBot="1" x14ac:dyDescent="0.35">
      <c r="A15" s="16" t="s">
        <v>16</v>
      </c>
      <c r="B15" s="65" t="s">
        <v>217</v>
      </c>
      <c r="C15" s="56" t="s">
        <v>160</v>
      </c>
      <c r="D15" s="56" t="s">
        <v>153</v>
      </c>
      <c r="E15" s="57">
        <v>9900010204</v>
      </c>
      <c r="F15" s="27">
        <v>120</v>
      </c>
      <c r="G15" s="33">
        <v>2858000</v>
      </c>
      <c r="H15" s="33">
        <v>2853118.44</v>
      </c>
      <c r="I15" s="33">
        <f t="shared" ref="I15:I97" si="1">H15/G15*100</f>
        <v>99.829196641007698</v>
      </c>
    </row>
    <row r="16" spans="1:11" ht="0.75" hidden="1" customHeight="1" thickBot="1" x14ac:dyDescent="0.35">
      <c r="A16" s="16" t="s">
        <v>17</v>
      </c>
      <c r="B16" s="65">
        <v>6</v>
      </c>
      <c r="C16" s="56"/>
      <c r="D16" s="56" t="s">
        <v>48</v>
      </c>
      <c r="E16" s="57">
        <v>9900010204</v>
      </c>
      <c r="F16" s="27">
        <v>122</v>
      </c>
      <c r="G16" s="33"/>
      <c r="H16" s="33"/>
      <c r="I16" s="33" t="e">
        <f t="shared" si="1"/>
        <v>#DIV/0!</v>
      </c>
    </row>
    <row r="17" spans="1:9" ht="70.5" customHeight="1" thickBot="1" x14ac:dyDescent="0.35">
      <c r="A17" s="16" t="s">
        <v>51</v>
      </c>
      <c r="B17" s="65" t="s">
        <v>217</v>
      </c>
      <c r="C17" s="56" t="s">
        <v>160</v>
      </c>
      <c r="D17" s="56" t="s">
        <v>153</v>
      </c>
      <c r="E17" s="57">
        <v>9900010204</v>
      </c>
      <c r="F17" s="27">
        <v>240</v>
      </c>
      <c r="G17" s="33">
        <f>G18+G19+G20</f>
        <v>1218249</v>
      </c>
      <c r="H17" s="33">
        <f>H18+H19+H20</f>
        <v>1111058.31</v>
      </c>
      <c r="I17" s="33">
        <f t="shared" si="1"/>
        <v>91.201249498255294</v>
      </c>
    </row>
    <row r="18" spans="1:9" ht="66.599999999999994" thickBot="1" x14ac:dyDescent="0.35">
      <c r="A18" s="16" t="s">
        <v>18</v>
      </c>
      <c r="B18" s="65" t="s">
        <v>217</v>
      </c>
      <c r="C18" s="56" t="s">
        <v>160</v>
      </c>
      <c r="D18" s="56" t="s">
        <v>153</v>
      </c>
      <c r="E18" s="57">
        <v>9900010204</v>
      </c>
      <c r="F18" s="27">
        <v>242</v>
      </c>
      <c r="G18" s="33">
        <v>224900</v>
      </c>
      <c r="H18" s="33">
        <v>200140.89</v>
      </c>
      <c r="I18" s="33">
        <f t="shared" si="1"/>
        <v>88.991058248110278</v>
      </c>
    </row>
    <row r="19" spans="1:9" ht="39" customHeight="1" thickBot="1" x14ac:dyDescent="0.35">
      <c r="A19" s="16" t="s">
        <v>19</v>
      </c>
      <c r="B19" s="65" t="s">
        <v>217</v>
      </c>
      <c r="C19" s="56" t="s">
        <v>160</v>
      </c>
      <c r="D19" s="56" t="s">
        <v>153</v>
      </c>
      <c r="E19" s="57">
        <v>9900010204</v>
      </c>
      <c r="F19" s="27">
        <v>244</v>
      </c>
      <c r="G19" s="33">
        <v>450249</v>
      </c>
      <c r="H19" s="33">
        <v>381153.51</v>
      </c>
      <c r="I19" s="33">
        <f t="shared" si="1"/>
        <v>84.653938154221336</v>
      </c>
    </row>
    <row r="20" spans="1:9" ht="39" customHeight="1" thickBot="1" x14ac:dyDescent="0.35">
      <c r="A20" s="16" t="s">
        <v>207</v>
      </c>
      <c r="B20" s="65" t="s">
        <v>217</v>
      </c>
      <c r="C20" s="56" t="s">
        <v>160</v>
      </c>
      <c r="D20" s="56" t="s">
        <v>153</v>
      </c>
      <c r="E20" s="57">
        <v>9900010204</v>
      </c>
      <c r="F20" s="27">
        <v>247</v>
      </c>
      <c r="G20" s="33">
        <v>543100</v>
      </c>
      <c r="H20" s="33">
        <v>529763.91</v>
      </c>
      <c r="I20" s="33">
        <f t="shared" si="1"/>
        <v>97.544450377462724</v>
      </c>
    </row>
    <row r="21" spans="1:9" ht="30.75" customHeight="1" thickBot="1" x14ac:dyDescent="0.35">
      <c r="A21" s="16" t="s">
        <v>84</v>
      </c>
      <c r="B21" s="65" t="s">
        <v>217</v>
      </c>
      <c r="C21" s="56" t="s">
        <v>160</v>
      </c>
      <c r="D21" s="56" t="s">
        <v>153</v>
      </c>
      <c r="E21" s="57">
        <v>9900010204</v>
      </c>
      <c r="F21" s="27">
        <v>800</v>
      </c>
      <c r="G21" s="33">
        <f>G22</f>
        <v>75900</v>
      </c>
      <c r="H21" s="33">
        <f>H22</f>
        <v>65343.8</v>
      </c>
      <c r="I21" s="33">
        <f t="shared" si="1"/>
        <v>86.091963109354424</v>
      </c>
    </row>
    <row r="22" spans="1:9" ht="35.25" customHeight="1" thickBot="1" x14ac:dyDescent="0.35">
      <c r="A22" s="20" t="s">
        <v>83</v>
      </c>
      <c r="B22" s="65" t="s">
        <v>217</v>
      </c>
      <c r="C22" s="189" t="s">
        <v>160</v>
      </c>
      <c r="D22" s="56" t="s">
        <v>153</v>
      </c>
      <c r="E22" s="57">
        <v>9900010204</v>
      </c>
      <c r="F22" s="27">
        <v>850</v>
      </c>
      <c r="G22" s="33">
        <f>G23+G24+G25</f>
        <v>75900</v>
      </c>
      <c r="H22" s="33">
        <f>H23+H24+H25</f>
        <v>65343.8</v>
      </c>
      <c r="I22" s="33">
        <f t="shared" si="1"/>
        <v>86.091963109354424</v>
      </c>
    </row>
    <row r="23" spans="1:9" ht="45" customHeight="1" thickBot="1" x14ac:dyDescent="0.35">
      <c r="A23" s="16" t="s">
        <v>20</v>
      </c>
      <c r="B23" s="65" t="s">
        <v>217</v>
      </c>
      <c r="C23" s="56" t="s">
        <v>160</v>
      </c>
      <c r="D23" s="56" t="s">
        <v>153</v>
      </c>
      <c r="E23" s="57">
        <v>9900010204</v>
      </c>
      <c r="F23" s="27">
        <v>851</v>
      </c>
      <c r="G23" s="33">
        <v>63900</v>
      </c>
      <c r="H23" s="33">
        <v>58668</v>
      </c>
      <c r="I23" s="33">
        <f t="shared" si="1"/>
        <v>91.812206572769952</v>
      </c>
    </row>
    <row r="24" spans="1:9" ht="28.5" customHeight="1" thickBot="1" x14ac:dyDescent="0.35">
      <c r="A24" s="16" t="s">
        <v>21</v>
      </c>
      <c r="B24" s="65" t="s">
        <v>217</v>
      </c>
      <c r="C24" s="56" t="s">
        <v>160</v>
      </c>
      <c r="D24" s="56" t="s">
        <v>153</v>
      </c>
      <c r="E24" s="57">
        <v>9900010204</v>
      </c>
      <c r="F24" s="27">
        <v>852</v>
      </c>
      <c r="G24" s="33">
        <v>7000</v>
      </c>
      <c r="H24" s="33">
        <v>6674</v>
      </c>
      <c r="I24" s="33">
        <f t="shared" si="1"/>
        <v>95.342857142857142</v>
      </c>
    </row>
    <row r="25" spans="1:9" ht="17.25" customHeight="1" thickBot="1" x14ac:dyDescent="0.35">
      <c r="A25" s="16" t="s">
        <v>22</v>
      </c>
      <c r="B25" s="65" t="s">
        <v>217</v>
      </c>
      <c r="C25" s="56" t="s">
        <v>160</v>
      </c>
      <c r="D25" s="56" t="s">
        <v>153</v>
      </c>
      <c r="E25" s="57">
        <v>9900010204</v>
      </c>
      <c r="F25" s="27">
        <v>853</v>
      </c>
      <c r="G25" s="33">
        <v>5000</v>
      </c>
      <c r="H25" s="33">
        <v>1.8</v>
      </c>
      <c r="I25" s="33">
        <f t="shared" si="1"/>
        <v>3.6000000000000004E-2</v>
      </c>
    </row>
    <row r="26" spans="1:9" ht="17.25" customHeight="1" thickBot="1" x14ac:dyDescent="0.35">
      <c r="A26" s="16"/>
      <c r="B26" s="65" t="s">
        <v>217</v>
      </c>
      <c r="C26" s="56" t="s">
        <v>160</v>
      </c>
      <c r="D26" s="56" t="s">
        <v>153</v>
      </c>
      <c r="E26" s="57">
        <v>9900081520</v>
      </c>
      <c r="F26" s="27">
        <v>540</v>
      </c>
      <c r="G26" s="33">
        <v>0</v>
      </c>
      <c r="H26" s="33">
        <v>0</v>
      </c>
      <c r="I26" s="33">
        <v>0</v>
      </c>
    </row>
    <row r="27" spans="1:9" ht="87.75" customHeight="1" thickBot="1" x14ac:dyDescent="0.35">
      <c r="A27" s="16" t="s">
        <v>188</v>
      </c>
      <c r="B27" s="64" t="s">
        <v>217</v>
      </c>
      <c r="C27" s="54" t="s">
        <v>160</v>
      </c>
      <c r="D27" s="54" t="s">
        <v>189</v>
      </c>
      <c r="E27" s="55"/>
      <c r="F27" s="26"/>
      <c r="G27" s="32">
        <f>G28</f>
        <v>0</v>
      </c>
      <c r="H27" s="32">
        <f>H28</f>
        <v>0</v>
      </c>
      <c r="I27" s="32">
        <v>0</v>
      </c>
    </row>
    <row r="28" spans="1:9" ht="18" customHeight="1" thickBot="1" x14ac:dyDescent="0.35">
      <c r="A28" s="16" t="s">
        <v>192</v>
      </c>
      <c r="B28" s="65" t="s">
        <v>217</v>
      </c>
      <c r="C28" s="56" t="s">
        <v>160</v>
      </c>
      <c r="D28" s="56" t="s">
        <v>189</v>
      </c>
      <c r="E28" s="57">
        <v>9900081520</v>
      </c>
      <c r="F28" s="27"/>
      <c r="G28" s="33">
        <f>G29</f>
        <v>0</v>
      </c>
      <c r="H28" s="33">
        <f>H29</f>
        <v>0</v>
      </c>
      <c r="I28" s="33">
        <v>0</v>
      </c>
    </row>
    <row r="29" spans="1:9" ht="24.75" customHeight="1" thickBot="1" x14ac:dyDescent="0.35">
      <c r="A29" s="16" t="s">
        <v>40</v>
      </c>
      <c r="B29" s="65" t="s">
        <v>217</v>
      </c>
      <c r="C29" s="56" t="s">
        <v>160</v>
      </c>
      <c r="D29" s="56" t="s">
        <v>189</v>
      </c>
      <c r="E29" s="57">
        <v>9900081520</v>
      </c>
      <c r="F29" s="27">
        <v>540</v>
      </c>
      <c r="G29" s="33">
        <v>0</v>
      </c>
      <c r="H29" s="33">
        <v>0</v>
      </c>
      <c r="I29" s="33">
        <v>0</v>
      </c>
    </row>
    <row r="30" spans="1:9" ht="24.75" customHeight="1" thickBot="1" x14ac:dyDescent="0.35">
      <c r="A30" s="16" t="s">
        <v>190</v>
      </c>
      <c r="B30" s="64" t="s">
        <v>217</v>
      </c>
      <c r="C30" s="54" t="s">
        <v>160</v>
      </c>
      <c r="D30" s="54" t="s">
        <v>191</v>
      </c>
      <c r="E30" s="57"/>
      <c r="F30" s="27"/>
      <c r="G30" s="32">
        <f>G31</f>
        <v>0</v>
      </c>
      <c r="H30" s="32">
        <f>H31</f>
        <v>0</v>
      </c>
      <c r="I30" s="32"/>
    </row>
    <row r="31" spans="1:9" ht="60.75" customHeight="1" thickBot="1" x14ac:dyDescent="0.35">
      <c r="A31" s="16" t="s">
        <v>193</v>
      </c>
      <c r="B31" s="65" t="s">
        <v>217</v>
      </c>
      <c r="C31" s="56" t="s">
        <v>160</v>
      </c>
      <c r="D31" s="56" t="s">
        <v>191</v>
      </c>
      <c r="E31" s="57">
        <v>9900000003</v>
      </c>
      <c r="F31" s="27"/>
      <c r="G31" s="33">
        <f>G32</f>
        <v>0</v>
      </c>
      <c r="H31" s="33">
        <f>H32</f>
        <v>0</v>
      </c>
      <c r="I31" s="33"/>
    </row>
    <row r="32" spans="1:9" ht="69" customHeight="1" thickBot="1" x14ac:dyDescent="0.35">
      <c r="A32" s="16" t="s">
        <v>51</v>
      </c>
      <c r="B32" s="65" t="s">
        <v>217</v>
      </c>
      <c r="C32" s="56" t="s">
        <v>160</v>
      </c>
      <c r="D32" s="56" t="s">
        <v>191</v>
      </c>
      <c r="E32" s="57">
        <v>9900000003</v>
      </c>
      <c r="F32" s="27">
        <v>240</v>
      </c>
      <c r="G32" s="33">
        <v>0</v>
      </c>
      <c r="H32" s="33">
        <v>0</v>
      </c>
      <c r="I32" s="33"/>
    </row>
    <row r="33" spans="1:9" ht="15" thickBot="1" x14ac:dyDescent="0.35">
      <c r="A33" s="16" t="s">
        <v>23</v>
      </c>
      <c r="B33" s="65" t="s">
        <v>217</v>
      </c>
      <c r="C33" s="54" t="s">
        <v>160</v>
      </c>
      <c r="D33" s="54" t="s">
        <v>155</v>
      </c>
      <c r="E33" s="27"/>
      <c r="F33" s="27"/>
      <c r="G33" s="32">
        <f>G34</f>
        <v>2000</v>
      </c>
      <c r="H33" s="32">
        <v>0</v>
      </c>
      <c r="I33" s="33">
        <f t="shared" si="1"/>
        <v>0</v>
      </c>
    </row>
    <row r="34" spans="1:9" ht="28.5" customHeight="1" thickBot="1" x14ac:dyDescent="0.35">
      <c r="A34" s="16" t="s">
        <v>24</v>
      </c>
      <c r="B34" s="65" t="s">
        <v>217</v>
      </c>
      <c r="C34" s="56" t="s">
        <v>160</v>
      </c>
      <c r="D34" s="56" t="s">
        <v>155</v>
      </c>
      <c r="E34" s="57">
        <v>9900081000</v>
      </c>
      <c r="F34" s="28"/>
      <c r="G34" s="33">
        <f>G35</f>
        <v>2000</v>
      </c>
      <c r="H34" s="33">
        <f>H35</f>
        <v>0</v>
      </c>
      <c r="I34" s="33">
        <f t="shared" si="1"/>
        <v>0</v>
      </c>
    </row>
    <row r="35" spans="1:9" ht="15" thickBot="1" x14ac:dyDescent="0.35">
      <c r="A35" s="16" t="s">
        <v>25</v>
      </c>
      <c r="B35" s="65" t="s">
        <v>217</v>
      </c>
      <c r="C35" s="56" t="s">
        <v>160</v>
      </c>
      <c r="D35" s="56" t="s">
        <v>155</v>
      </c>
      <c r="E35" s="57">
        <v>9900081000</v>
      </c>
      <c r="F35" s="27">
        <v>870</v>
      </c>
      <c r="G35" s="33">
        <v>2000</v>
      </c>
      <c r="H35" s="33">
        <v>0</v>
      </c>
      <c r="I35" s="33">
        <f t="shared" si="1"/>
        <v>0</v>
      </c>
    </row>
    <row r="36" spans="1:9" ht="40.200000000000003" thickBot="1" x14ac:dyDescent="0.35">
      <c r="A36" s="17" t="s">
        <v>26</v>
      </c>
      <c r="B36" s="65" t="s">
        <v>217</v>
      </c>
      <c r="C36" s="54" t="s">
        <v>160</v>
      </c>
      <c r="D36" s="54" t="s">
        <v>154</v>
      </c>
      <c r="E36" s="28"/>
      <c r="F36" s="28"/>
      <c r="G36" s="32">
        <f>G38+G39+G41</f>
        <v>36000</v>
      </c>
      <c r="H36" s="32">
        <f>H37+H39+H41</f>
        <v>13500</v>
      </c>
      <c r="I36" s="33">
        <f t="shared" si="1"/>
        <v>37.5</v>
      </c>
    </row>
    <row r="37" spans="1:9" ht="28.5" customHeight="1" thickBot="1" x14ac:dyDescent="0.35">
      <c r="A37" s="16" t="s">
        <v>27</v>
      </c>
      <c r="B37" s="65" t="s">
        <v>217</v>
      </c>
      <c r="C37" s="56" t="s">
        <v>160</v>
      </c>
      <c r="D37" s="56" t="s">
        <v>49</v>
      </c>
      <c r="E37" s="57">
        <v>9900081920</v>
      </c>
      <c r="F37" s="28"/>
      <c r="G37" s="33">
        <f>G38</f>
        <v>31000</v>
      </c>
      <c r="H37" s="33">
        <f>H38</f>
        <v>8500</v>
      </c>
      <c r="I37" s="33">
        <f t="shared" si="1"/>
        <v>27.419354838709676</v>
      </c>
    </row>
    <row r="38" spans="1:9" ht="43.5" customHeight="1" thickBot="1" x14ac:dyDescent="0.35">
      <c r="A38" s="16" t="s">
        <v>19</v>
      </c>
      <c r="B38" s="65" t="s">
        <v>217</v>
      </c>
      <c r="C38" s="56" t="s">
        <v>160</v>
      </c>
      <c r="D38" s="56" t="s">
        <v>49</v>
      </c>
      <c r="E38" s="57">
        <v>9900081920</v>
      </c>
      <c r="F38" s="28">
        <v>244</v>
      </c>
      <c r="G38" s="33">
        <v>31000</v>
      </c>
      <c r="H38" s="33">
        <v>8500</v>
      </c>
      <c r="I38" s="33">
        <f t="shared" si="1"/>
        <v>27.419354838709676</v>
      </c>
    </row>
    <row r="39" spans="1:9" ht="42.75" customHeight="1" thickBot="1" x14ac:dyDescent="0.35">
      <c r="A39" s="16" t="s">
        <v>179</v>
      </c>
      <c r="B39" s="65" t="s">
        <v>217</v>
      </c>
      <c r="C39" s="56" t="s">
        <v>160</v>
      </c>
      <c r="D39" s="56" t="s">
        <v>49</v>
      </c>
      <c r="E39" s="57">
        <v>9900081920</v>
      </c>
      <c r="F39" s="28">
        <v>300</v>
      </c>
      <c r="G39" s="33">
        <f>G40</f>
        <v>0</v>
      </c>
      <c r="H39" s="33">
        <f>H40</f>
        <v>0</v>
      </c>
      <c r="I39" s="33">
        <v>0</v>
      </c>
    </row>
    <row r="40" spans="1:9" ht="21.75" customHeight="1" thickBot="1" x14ac:dyDescent="0.35">
      <c r="A40" s="16" t="s">
        <v>180</v>
      </c>
      <c r="B40" s="65" t="s">
        <v>217</v>
      </c>
      <c r="C40" s="56" t="s">
        <v>160</v>
      </c>
      <c r="D40" s="56" t="s">
        <v>49</v>
      </c>
      <c r="E40" s="57">
        <v>9900081920</v>
      </c>
      <c r="F40" s="28">
        <v>360</v>
      </c>
      <c r="G40" s="33">
        <v>0</v>
      </c>
      <c r="H40" s="33">
        <v>0</v>
      </c>
      <c r="I40" s="33">
        <v>0</v>
      </c>
    </row>
    <row r="41" spans="1:9" ht="27.75" customHeight="1" thickBot="1" x14ac:dyDescent="0.35">
      <c r="A41" s="16" t="s">
        <v>83</v>
      </c>
      <c r="B41" s="65" t="s">
        <v>217</v>
      </c>
      <c r="C41" s="56" t="s">
        <v>160</v>
      </c>
      <c r="D41" s="56" t="s">
        <v>49</v>
      </c>
      <c r="E41" s="57">
        <v>9900081920</v>
      </c>
      <c r="F41" s="28">
        <v>850</v>
      </c>
      <c r="G41" s="33">
        <f>G42</f>
        <v>5000</v>
      </c>
      <c r="H41" s="33">
        <f>H42</f>
        <v>5000</v>
      </c>
      <c r="I41" s="33">
        <f>H41/G41*100</f>
        <v>100</v>
      </c>
    </row>
    <row r="42" spans="1:9" ht="20.25" customHeight="1" thickBot="1" x14ac:dyDescent="0.35">
      <c r="A42" s="16" t="s">
        <v>22</v>
      </c>
      <c r="B42" s="65" t="s">
        <v>217</v>
      </c>
      <c r="C42" s="56" t="s">
        <v>160</v>
      </c>
      <c r="D42" s="56" t="s">
        <v>49</v>
      </c>
      <c r="E42" s="57">
        <v>9900081920</v>
      </c>
      <c r="F42" s="28">
        <v>853</v>
      </c>
      <c r="G42" s="33">
        <v>5000</v>
      </c>
      <c r="H42" s="33">
        <v>5000</v>
      </c>
      <c r="I42" s="33">
        <f>H42/G42*100</f>
        <v>100</v>
      </c>
    </row>
    <row r="43" spans="1:9" ht="17.25" customHeight="1" thickBot="1" x14ac:dyDescent="0.35">
      <c r="A43" s="17" t="s">
        <v>28</v>
      </c>
      <c r="B43" s="65" t="s">
        <v>217</v>
      </c>
      <c r="C43" s="54" t="s">
        <v>151</v>
      </c>
      <c r="D43" s="54" t="s">
        <v>156</v>
      </c>
      <c r="E43" s="26"/>
      <c r="F43" s="26"/>
      <c r="G43" s="32">
        <f>G44</f>
        <v>138415</v>
      </c>
      <c r="H43" s="32">
        <f>H44</f>
        <v>138415</v>
      </c>
      <c r="I43" s="33">
        <f t="shared" si="1"/>
        <v>100</v>
      </c>
    </row>
    <row r="44" spans="1:9" ht="31.5" customHeight="1" thickBot="1" x14ac:dyDescent="0.35">
      <c r="A44" s="16" t="s">
        <v>29</v>
      </c>
      <c r="B44" s="65" t="s">
        <v>217</v>
      </c>
      <c r="C44" s="56" t="s">
        <v>151</v>
      </c>
      <c r="D44" s="56" t="s">
        <v>157</v>
      </c>
      <c r="E44" s="27"/>
      <c r="F44" s="27"/>
      <c r="G44" s="33">
        <f>G45</f>
        <v>138415</v>
      </c>
      <c r="H44" s="33">
        <f>H45</f>
        <v>138415</v>
      </c>
      <c r="I44" s="33">
        <f t="shared" si="1"/>
        <v>100</v>
      </c>
    </row>
    <row r="45" spans="1:9" ht="66" customHeight="1" thickBot="1" x14ac:dyDescent="0.35">
      <c r="A45" s="16" t="s">
        <v>30</v>
      </c>
      <c r="B45" s="65" t="s">
        <v>217</v>
      </c>
      <c r="C45" s="56" t="s">
        <v>151</v>
      </c>
      <c r="D45" s="56" t="s">
        <v>157</v>
      </c>
      <c r="E45" s="57">
        <v>9900051180</v>
      </c>
      <c r="F45" s="27"/>
      <c r="G45" s="33">
        <f>G46+G49</f>
        <v>138415</v>
      </c>
      <c r="H45" s="33">
        <f>H46+H49</f>
        <v>138415</v>
      </c>
      <c r="I45" s="33">
        <f t="shared" si="1"/>
        <v>100</v>
      </c>
    </row>
    <row r="46" spans="1:9" ht="58.5" customHeight="1" thickBot="1" x14ac:dyDescent="0.35">
      <c r="A46" s="16" t="s">
        <v>82</v>
      </c>
      <c r="B46" s="65" t="s">
        <v>217</v>
      </c>
      <c r="C46" s="56" t="s">
        <v>151</v>
      </c>
      <c r="D46" s="56" t="s">
        <v>157</v>
      </c>
      <c r="E46" s="57">
        <v>9900051180</v>
      </c>
      <c r="F46" s="27">
        <v>120</v>
      </c>
      <c r="G46" s="33">
        <f>G47+G48</f>
        <v>138415</v>
      </c>
      <c r="H46" s="33">
        <f>H47+H48</f>
        <v>138415</v>
      </c>
      <c r="I46" s="33">
        <f t="shared" si="1"/>
        <v>100</v>
      </c>
    </row>
    <row r="47" spans="1:9" ht="48" customHeight="1" thickBot="1" x14ac:dyDescent="0.35">
      <c r="A47" s="16" t="s">
        <v>81</v>
      </c>
      <c r="B47" s="65" t="s">
        <v>217</v>
      </c>
      <c r="C47" s="56" t="s">
        <v>151</v>
      </c>
      <c r="D47" s="56" t="s">
        <v>157</v>
      </c>
      <c r="E47" s="57">
        <v>9900051180</v>
      </c>
      <c r="F47" s="27">
        <v>121</v>
      </c>
      <c r="G47" s="33">
        <v>106309.52</v>
      </c>
      <c r="H47" s="33">
        <v>106309.52</v>
      </c>
      <c r="I47" s="33">
        <f t="shared" si="1"/>
        <v>100</v>
      </c>
    </row>
    <row r="48" spans="1:9" ht="120.75" customHeight="1" thickBot="1" x14ac:dyDescent="0.35">
      <c r="A48" s="16" t="s">
        <v>91</v>
      </c>
      <c r="B48" s="65" t="s">
        <v>217</v>
      </c>
      <c r="C48" s="56" t="s">
        <v>151</v>
      </c>
      <c r="D48" s="56" t="s">
        <v>157</v>
      </c>
      <c r="E48" s="57">
        <v>9900051180</v>
      </c>
      <c r="F48" s="27">
        <v>129</v>
      </c>
      <c r="G48" s="33">
        <v>32105.48</v>
      </c>
      <c r="H48" s="33">
        <v>32105.48</v>
      </c>
      <c r="I48" s="33">
        <f t="shared" si="1"/>
        <v>100</v>
      </c>
    </row>
    <row r="49" spans="1:9" ht="47.25" customHeight="1" thickBot="1" x14ac:dyDescent="0.35">
      <c r="A49" s="16" t="s">
        <v>19</v>
      </c>
      <c r="B49" s="65" t="s">
        <v>217</v>
      </c>
      <c r="C49" s="56" t="s">
        <v>151</v>
      </c>
      <c r="D49" s="56" t="s">
        <v>157</v>
      </c>
      <c r="E49" s="57">
        <v>9900051180</v>
      </c>
      <c r="F49" s="27">
        <v>244</v>
      </c>
      <c r="G49" s="33"/>
      <c r="H49" s="33"/>
      <c r="I49" s="33"/>
    </row>
    <row r="50" spans="1:9" ht="55.5" customHeight="1" thickBot="1" x14ac:dyDescent="0.35">
      <c r="A50" s="17" t="s">
        <v>31</v>
      </c>
      <c r="B50" s="65" t="s">
        <v>217</v>
      </c>
      <c r="C50" s="54" t="s">
        <v>157</v>
      </c>
      <c r="D50" s="54" t="s">
        <v>156</v>
      </c>
      <c r="E50" s="28"/>
      <c r="F50" s="28"/>
      <c r="G50" s="32">
        <f>G51+G56</f>
        <v>167300</v>
      </c>
      <c r="H50" s="32">
        <f>H51+H56</f>
        <v>34713.33</v>
      </c>
      <c r="I50" s="33">
        <f t="shared" si="1"/>
        <v>20.749151225343695</v>
      </c>
    </row>
    <row r="51" spans="1:9" ht="76.5" customHeight="1" thickBot="1" x14ac:dyDescent="0.35">
      <c r="A51" s="16" t="s">
        <v>32</v>
      </c>
      <c r="B51" s="65" t="s">
        <v>217</v>
      </c>
      <c r="C51" s="56" t="s">
        <v>157</v>
      </c>
      <c r="D51" s="56" t="s">
        <v>158</v>
      </c>
      <c r="E51" s="57"/>
      <c r="F51" s="27"/>
      <c r="G51" s="33">
        <f>G52+G54</f>
        <v>4000</v>
      </c>
      <c r="H51" s="33">
        <f>H52+H54</f>
        <v>0</v>
      </c>
      <c r="I51" s="33">
        <f t="shared" si="1"/>
        <v>0</v>
      </c>
    </row>
    <row r="52" spans="1:9" ht="16.5" customHeight="1" thickBot="1" x14ac:dyDescent="0.35">
      <c r="A52" s="16" t="s">
        <v>85</v>
      </c>
      <c r="B52" s="65" t="s">
        <v>217</v>
      </c>
      <c r="C52" s="56" t="s">
        <v>157</v>
      </c>
      <c r="D52" s="56" t="s">
        <v>158</v>
      </c>
      <c r="E52" s="57">
        <v>9900081218</v>
      </c>
      <c r="F52" s="27"/>
      <c r="G52" s="33">
        <f>G53</f>
        <v>4000</v>
      </c>
      <c r="H52" s="33">
        <f>H53+H55</f>
        <v>0</v>
      </c>
      <c r="I52" s="33">
        <f t="shared" si="1"/>
        <v>0</v>
      </c>
    </row>
    <row r="53" spans="1:9" ht="66" customHeight="1" thickBot="1" x14ac:dyDescent="0.35">
      <c r="A53" s="16" t="s">
        <v>51</v>
      </c>
      <c r="B53" s="65" t="s">
        <v>217</v>
      </c>
      <c r="C53" s="56" t="s">
        <v>157</v>
      </c>
      <c r="D53" s="56" t="s">
        <v>158</v>
      </c>
      <c r="E53" s="57">
        <v>9900081218</v>
      </c>
      <c r="F53" s="27">
        <v>240</v>
      </c>
      <c r="G53" s="33">
        <v>4000</v>
      </c>
      <c r="H53" s="33"/>
      <c r="I53" s="33">
        <f t="shared" si="1"/>
        <v>0</v>
      </c>
    </row>
    <row r="54" spans="1:9" ht="18.75" customHeight="1" thickBot="1" x14ac:dyDescent="0.35">
      <c r="A54" s="20" t="s">
        <v>86</v>
      </c>
      <c r="B54" s="65" t="s">
        <v>217</v>
      </c>
      <c r="C54" s="189" t="s">
        <v>157</v>
      </c>
      <c r="D54" s="56" t="s">
        <v>158</v>
      </c>
      <c r="E54" s="57">
        <v>9900081219</v>
      </c>
      <c r="F54" s="27"/>
      <c r="G54" s="33">
        <f>G55</f>
        <v>0</v>
      </c>
      <c r="H54" s="33">
        <f>H55</f>
        <v>0</v>
      </c>
      <c r="I54" s="33">
        <v>0</v>
      </c>
    </row>
    <row r="55" spans="1:9" ht="67.5" customHeight="1" thickBot="1" x14ac:dyDescent="0.35">
      <c r="A55" s="16" t="s">
        <v>51</v>
      </c>
      <c r="B55" s="65" t="s">
        <v>217</v>
      </c>
      <c r="C55" s="56" t="s">
        <v>157</v>
      </c>
      <c r="D55" s="56" t="s">
        <v>158</v>
      </c>
      <c r="E55" s="57">
        <v>9900081219</v>
      </c>
      <c r="F55" s="27">
        <v>240</v>
      </c>
      <c r="G55" s="33">
        <v>0</v>
      </c>
      <c r="H55" s="33"/>
      <c r="I55" s="33">
        <v>0</v>
      </c>
    </row>
    <row r="56" spans="1:9" ht="27.75" customHeight="1" thickBot="1" x14ac:dyDescent="0.35">
      <c r="A56" s="20" t="s">
        <v>33</v>
      </c>
      <c r="B56" s="65" t="s">
        <v>217</v>
      </c>
      <c r="C56" s="189" t="s">
        <v>157</v>
      </c>
      <c r="D56" s="56" t="s">
        <v>159</v>
      </c>
      <c r="E56" s="57"/>
      <c r="F56" s="27"/>
      <c r="G56" s="33">
        <f>G57+G59+G61</f>
        <v>163300</v>
      </c>
      <c r="H56" s="33">
        <f>H57+H59+H61</f>
        <v>34713.33</v>
      </c>
      <c r="I56" s="33">
        <f t="shared" si="1"/>
        <v>21.257397428046541</v>
      </c>
    </row>
    <row r="57" spans="1:9" ht="12" customHeight="1" thickBot="1" x14ac:dyDescent="0.35">
      <c r="A57" s="20" t="s">
        <v>87</v>
      </c>
      <c r="B57" s="65" t="s">
        <v>217</v>
      </c>
      <c r="C57" s="189" t="s">
        <v>157</v>
      </c>
      <c r="D57" s="56" t="s">
        <v>159</v>
      </c>
      <c r="E57" s="57">
        <v>9900081795</v>
      </c>
      <c r="F57" s="27"/>
      <c r="G57" s="33">
        <f>G58</f>
        <v>163300</v>
      </c>
      <c r="H57" s="33">
        <f>H58</f>
        <v>34713.33</v>
      </c>
      <c r="I57" s="33">
        <f t="shared" si="1"/>
        <v>21.257397428046541</v>
      </c>
    </row>
    <row r="58" spans="1:9" ht="69" customHeight="1" thickBot="1" x14ac:dyDescent="0.35">
      <c r="A58" s="16" t="s">
        <v>51</v>
      </c>
      <c r="B58" s="65" t="s">
        <v>217</v>
      </c>
      <c r="C58" s="56" t="s">
        <v>157</v>
      </c>
      <c r="D58" s="56" t="s">
        <v>159</v>
      </c>
      <c r="E58" s="57">
        <v>9900081795</v>
      </c>
      <c r="F58" s="27">
        <v>240</v>
      </c>
      <c r="G58" s="33">
        <v>163300</v>
      </c>
      <c r="H58" s="33">
        <v>34713.33</v>
      </c>
      <c r="I58" s="33">
        <f t="shared" si="1"/>
        <v>21.257397428046541</v>
      </c>
    </row>
    <row r="59" spans="1:9" ht="180.75" customHeight="1" thickBot="1" x14ac:dyDescent="0.35">
      <c r="A59" s="16" t="s">
        <v>181</v>
      </c>
      <c r="B59" s="65" t="s">
        <v>217</v>
      </c>
      <c r="C59" s="56" t="s">
        <v>157</v>
      </c>
      <c r="D59" s="56" t="s">
        <v>159</v>
      </c>
      <c r="E59" s="63">
        <v>1000770330</v>
      </c>
      <c r="F59" s="27"/>
      <c r="G59" s="33">
        <v>0</v>
      </c>
      <c r="H59" s="33">
        <f>H60</f>
        <v>0</v>
      </c>
      <c r="I59" s="33">
        <v>0</v>
      </c>
    </row>
    <row r="60" spans="1:9" ht="67.5" customHeight="1" thickBot="1" x14ac:dyDescent="0.35">
      <c r="A60" s="16" t="s">
        <v>51</v>
      </c>
      <c r="B60" s="65" t="s">
        <v>217</v>
      </c>
      <c r="C60" s="56" t="s">
        <v>157</v>
      </c>
      <c r="D60" s="56" t="s">
        <v>159</v>
      </c>
      <c r="E60" s="63">
        <v>1000770330</v>
      </c>
      <c r="F60" s="27">
        <v>240</v>
      </c>
      <c r="G60" s="33">
        <v>0</v>
      </c>
      <c r="H60" s="33">
        <v>0</v>
      </c>
      <c r="I60" s="33">
        <v>0</v>
      </c>
    </row>
    <row r="61" spans="1:9" ht="18.75" customHeight="1" thickBot="1" x14ac:dyDescent="0.35">
      <c r="A61" s="16" t="s">
        <v>85</v>
      </c>
      <c r="B61" s="65" t="s">
        <v>217</v>
      </c>
      <c r="C61" s="56" t="s">
        <v>157</v>
      </c>
      <c r="D61" s="56" t="s">
        <v>159</v>
      </c>
      <c r="E61" s="63">
        <v>9900081218</v>
      </c>
      <c r="F61" s="27"/>
      <c r="G61" s="33">
        <f>G62</f>
        <v>0</v>
      </c>
      <c r="H61" s="33">
        <f>H62</f>
        <v>0</v>
      </c>
      <c r="I61" s="33"/>
    </row>
    <row r="62" spans="1:9" ht="67.5" customHeight="1" thickBot="1" x14ac:dyDescent="0.35">
      <c r="A62" s="16" t="s">
        <v>51</v>
      </c>
      <c r="B62" s="65" t="s">
        <v>217</v>
      </c>
      <c r="C62" s="56" t="s">
        <v>157</v>
      </c>
      <c r="D62" s="56" t="s">
        <v>159</v>
      </c>
      <c r="E62" s="63">
        <v>9900081218</v>
      </c>
      <c r="F62" s="27">
        <v>240</v>
      </c>
      <c r="G62" s="33">
        <v>0</v>
      </c>
      <c r="H62" s="33">
        <v>0</v>
      </c>
      <c r="I62" s="33">
        <v>0</v>
      </c>
    </row>
    <row r="63" spans="1:9" ht="19.5" customHeight="1" thickBot="1" x14ac:dyDescent="0.35">
      <c r="A63" s="17" t="s">
        <v>34</v>
      </c>
      <c r="B63" s="65" t="s">
        <v>217</v>
      </c>
      <c r="C63" s="54" t="s">
        <v>153</v>
      </c>
      <c r="D63" s="54" t="s">
        <v>156</v>
      </c>
      <c r="E63" s="27"/>
      <c r="F63" s="27"/>
      <c r="G63" s="32">
        <f t="shared" ref="G63:H63" si="2">G64</f>
        <v>782000</v>
      </c>
      <c r="H63" s="32">
        <f t="shared" si="2"/>
        <v>0</v>
      </c>
      <c r="I63" s="33">
        <f t="shared" si="1"/>
        <v>0</v>
      </c>
    </row>
    <row r="64" spans="1:9" ht="27" thickBot="1" x14ac:dyDescent="0.35">
      <c r="A64" s="22" t="s">
        <v>35</v>
      </c>
      <c r="B64" s="65" t="s">
        <v>217</v>
      </c>
      <c r="C64" s="190" t="s">
        <v>153</v>
      </c>
      <c r="D64" s="58" t="s">
        <v>158</v>
      </c>
      <c r="E64" s="29"/>
      <c r="F64" s="29"/>
      <c r="G64" s="34">
        <f>G67+G65</f>
        <v>782000</v>
      </c>
      <c r="H64" s="34">
        <f>H67+H65</f>
        <v>0</v>
      </c>
      <c r="I64" s="33">
        <f t="shared" si="1"/>
        <v>0</v>
      </c>
    </row>
    <row r="65" spans="1:9" ht="96.6" thickBot="1" x14ac:dyDescent="0.35">
      <c r="A65" s="25" t="s">
        <v>69</v>
      </c>
      <c r="B65" s="65" t="s">
        <v>217</v>
      </c>
      <c r="C65" s="53" t="s">
        <v>153</v>
      </c>
      <c r="D65" s="59" t="s">
        <v>158</v>
      </c>
      <c r="E65" s="53" t="s">
        <v>70</v>
      </c>
      <c r="F65" s="30"/>
      <c r="G65" s="35">
        <f>G66</f>
        <v>0</v>
      </c>
      <c r="H65" s="35">
        <f>H66</f>
        <v>0</v>
      </c>
      <c r="I65" s="33"/>
    </row>
    <row r="66" spans="1:9" ht="24.6" thickBot="1" x14ac:dyDescent="0.35">
      <c r="A66" s="25" t="s">
        <v>71</v>
      </c>
      <c r="B66" s="65" t="s">
        <v>217</v>
      </c>
      <c r="C66" s="53" t="s">
        <v>153</v>
      </c>
      <c r="D66" s="59" t="s">
        <v>158</v>
      </c>
      <c r="E66" s="53" t="s">
        <v>70</v>
      </c>
      <c r="F66" s="31">
        <v>244</v>
      </c>
      <c r="G66" s="35">
        <v>0</v>
      </c>
      <c r="H66" s="35">
        <v>0</v>
      </c>
      <c r="I66" s="33"/>
    </row>
    <row r="67" spans="1:9" ht="14.25" customHeight="1" thickBot="1" x14ac:dyDescent="0.35">
      <c r="A67" s="23" t="s">
        <v>88</v>
      </c>
      <c r="B67" s="65" t="s">
        <v>217</v>
      </c>
      <c r="C67" s="60" t="s">
        <v>153</v>
      </c>
      <c r="D67" s="60" t="s">
        <v>158</v>
      </c>
      <c r="E67" s="61">
        <v>9900049790</v>
      </c>
      <c r="F67" s="30"/>
      <c r="G67" s="36">
        <f>G68</f>
        <v>782000</v>
      </c>
      <c r="H67" s="36">
        <f>H68</f>
        <v>0</v>
      </c>
      <c r="I67" s="33">
        <f t="shared" si="1"/>
        <v>0</v>
      </c>
    </row>
    <row r="68" spans="1:9" ht="40.5" customHeight="1" thickBot="1" x14ac:dyDescent="0.35">
      <c r="A68" s="23" t="s">
        <v>19</v>
      </c>
      <c r="B68" s="65" t="s">
        <v>217</v>
      </c>
      <c r="C68" s="60" t="s">
        <v>153</v>
      </c>
      <c r="D68" s="60" t="s">
        <v>158</v>
      </c>
      <c r="E68" s="61">
        <v>9900049790</v>
      </c>
      <c r="F68" s="30">
        <v>244</v>
      </c>
      <c r="G68" s="36">
        <v>782000</v>
      </c>
      <c r="H68" s="36">
        <v>0</v>
      </c>
      <c r="I68" s="33">
        <f t="shared" si="1"/>
        <v>0</v>
      </c>
    </row>
    <row r="69" spans="1:9" ht="40.200000000000003" thickBot="1" x14ac:dyDescent="0.35">
      <c r="A69" s="17" t="s">
        <v>36</v>
      </c>
      <c r="B69" s="65" t="s">
        <v>217</v>
      </c>
      <c r="C69" s="54" t="s">
        <v>235</v>
      </c>
      <c r="D69" s="54" t="s">
        <v>156</v>
      </c>
      <c r="E69" s="26"/>
      <c r="F69" s="26"/>
      <c r="G69" s="32">
        <f>G70+G73</f>
        <v>3166067</v>
      </c>
      <c r="H69" s="32">
        <f>H70+H73</f>
        <v>2234114.29</v>
      </c>
      <c r="I69" s="33">
        <f t="shared" si="1"/>
        <v>70.564340236640604</v>
      </c>
    </row>
    <row r="70" spans="1:9" ht="15" thickBot="1" x14ac:dyDescent="0.35">
      <c r="A70" s="23" t="s">
        <v>63</v>
      </c>
      <c r="B70" s="65" t="s">
        <v>217</v>
      </c>
      <c r="C70" s="60" t="s">
        <v>235</v>
      </c>
      <c r="D70" s="60" t="s">
        <v>151</v>
      </c>
      <c r="E70" s="27"/>
      <c r="F70" s="27"/>
      <c r="G70" s="33">
        <f>G71</f>
        <v>0</v>
      </c>
      <c r="H70" s="33">
        <f>H71</f>
        <v>0</v>
      </c>
      <c r="I70" s="33"/>
    </row>
    <row r="71" spans="1:9" ht="54.75" customHeight="1" thickBot="1" x14ac:dyDescent="0.35">
      <c r="A71" s="16" t="s">
        <v>50</v>
      </c>
      <c r="B71" s="65" t="s">
        <v>217</v>
      </c>
      <c r="C71" s="56" t="s">
        <v>235</v>
      </c>
      <c r="D71" s="60" t="s">
        <v>151</v>
      </c>
      <c r="E71" s="30">
        <v>9900081650</v>
      </c>
      <c r="F71" s="27"/>
      <c r="G71" s="33">
        <f>G72</f>
        <v>0</v>
      </c>
      <c r="H71" s="33">
        <f>H72</f>
        <v>0</v>
      </c>
      <c r="I71" s="33"/>
    </row>
    <row r="72" spans="1:9" ht="54.75" customHeight="1" thickBot="1" x14ac:dyDescent="0.35">
      <c r="A72" s="23" t="s">
        <v>19</v>
      </c>
      <c r="B72" s="65" t="s">
        <v>217</v>
      </c>
      <c r="C72" s="60" t="s">
        <v>235</v>
      </c>
      <c r="D72" s="60" t="s">
        <v>151</v>
      </c>
      <c r="E72" s="27">
        <v>9900081650</v>
      </c>
      <c r="F72" s="27">
        <v>244</v>
      </c>
      <c r="G72" s="33">
        <v>0</v>
      </c>
      <c r="H72" s="33">
        <v>0</v>
      </c>
      <c r="I72" s="33"/>
    </row>
    <row r="73" spans="1:9" ht="15" thickBot="1" x14ac:dyDescent="0.35">
      <c r="A73" s="16" t="s">
        <v>37</v>
      </c>
      <c r="B73" s="65" t="s">
        <v>217</v>
      </c>
      <c r="C73" s="56" t="s">
        <v>235</v>
      </c>
      <c r="D73" s="56" t="s">
        <v>157</v>
      </c>
      <c r="E73" s="28"/>
      <c r="F73" s="26"/>
      <c r="G73" s="33">
        <f>G74+G77+G79+G82+G84+G86</f>
        <v>3166067</v>
      </c>
      <c r="H73" s="33">
        <f>H74+H77+H79+H82+H84+H86</f>
        <v>2234114.29</v>
      </c>
      <c r="I73" s="33">
        <f t="shared" si="1"/>
        <v>70.564340236640604</v>
      </c>
    </row>
    <row r="74" spans="1:9" ht="15" thickBot="1" x14ac:dyDescent="0.35">
      <c r="A74" s="16" t="s">
        <v>38</v>
      </c>
      <c r="B74" s="65" t="s">
        <v>217</v>
      </c>
      <c r="C74" s="56" t="s">
        <v>235</v>
      </c>
      <c r="D74" s="56" t="s">
        <v>157</v>
      </c>
      <c r="E74" s="57">
        <v>9900076100</v>
      </c>
      <c r="F74" s="28"/>
      <c r="G74" s="33">
        <f>G75+G76</f>
        <v>578700</v>
      </c>
      <c r="H74" s="33">
        <f>H75+H76</f>
        <v>367040.86</v>
      </c>
      <c r="I74" s="33">
        <f t="shared" si="1"/>
        <v>63.425066528425781</v>
      </c>
    </row>
    <row r="75" spans="1:9" ht="32.25" customHeight="1" thickBot="1" x14ac:dyDescent="0.35">
      <c r="A75" s="16" t="s">
        <v>66</v>
      </c>
      <c r="B75" s="65" t="s">
        <v>217</v>
      </c>
      <c r="C75" s="56" t="s">
        <v>235</v>
      </c>
      <c r="D75" s="56" t="s">
        <v>157</v>
      </c>
      <c r="E75" s="57">
        <v>9900076100</v>
      </c>
      <c r="F75" s="28">
        <v>244</v>
      </c>
      <c r="G75" s="33">
        <v>170000</v>
      </c>
      <c r="H75" s="33">
        <v>135595</v>
      </c>
      <c r="I75" s="33">
        <f t="shared" si="1"/>
        <v>79.761764705882356</v>
      </c>
    </row>
    <row r="76" spans="1:9" ht="32.25" customHeight="1" thickBot="1" x14ac:dyDescent="0.35">
      <c r="A76" s="16" t="s">
        <v>207</v>
      </c>
      <c r="B76" s="65" t="s">
        <v>217</v>
      </c>
      <c r="C76" s="56" t="s">
        <v>235</v>
      </c>
      <c r="D76" s="56" t="s">
        <v>157</v>
      </c>
      <c r="E76" s="57">
        <v>9900076100</v>
      </c>
      <c r="F76" s="28">
        <v>247</v>
      </c>
      <c r="G76" s="33">
        <v>408700</v>
      </c>
      <c r="H76" s="33">
        <v>231445.86</v>
      </c>
      <c r="I76" s="33">
        <f t="shared" si="1"/>
        <v>56.629767555664301</v>
      </c>
    </row>
    <row r="77" spans="1:9" ht="38.25" customHeight="1" thickBot="1" x14ac:dyDescent="0.35">
      <c r="A77" s="16" t="s">
        <v>64</v>
      </c>
      <c r="B77" s="65" t="s">
        <v>217</v>
      </c>
      <c r="C77" s="56" t="s">
        <v>235</v>
      </c>
      <c r="D77" s="56" t="s">
        <v>157</v>
      </c>
      <c r="E77" s="57">
        <v>9900076400</v>
      </c>
      <c r="F77" s="27"/>
      <c r="G77" s="33">
        <f>G78</f>
        <v>80000</v>
      </c>
      <c r="H77" s="33">
        <f>H78</f>
        <v>80000</v>
      </c>
      <c r="I77" s="33">
        <v>0</v>
      </c>
    </row>
    <row r="78" spans="1:9" ht="38.25" customHeight="1" thickBot="1" x14ac:dyDescent="0.35">
      <c r="A78" s="16" t="s">
        <v>19</v>
      </c>
      <c r="B78" s="65" t="s">
        <v>217</v>
      </c>
      <c r="C78" s="56" t="s">
        <v>235</v>
      </c>
      <c r="D78" s="56" t="s">
        <v>157</v>
      </c>
      <c r="E78" s="57">
        <v>9900076400</v>
      </c>
      <c r="F78" s="27">
        <v>244</v>
      </c>
      <c r="G78" s="33">
        <v>80000</v>
      </c>
      <c r="H78" s="33">
        <v>80000</v>
      </c>
      <c r="I78" s="33">
        <v>0</v>
      </c>
    </row>
    <row r="79" spans="1:9" ht="52.5" customHeight="1" thickBot="1" x14ac:dyDescent="0.35">
      <c r="A79" s="16" t="s">
        <v>39</v>
      </c>
      <c r="B79" s="65" t="s">
        <v>217</v>
      </c>
      <c r="C79" s="56" t="s">
        <v>235</v>
      </c>
      <c r="D79" s="56" t="s">
        <v>157</v>
      </c>
      <c r="E79" s="57">
        <v>9900076500</v>
      </c>
      <c r="F79" s="28"/>
      <c r="G79" s="33">
        <f>G80</f>
        <v>586367</v>
      </c>
      <c r="H79" s="33">
        <f>H80</f>
        <v>365564.67</v>
      </c>
      <c r="I79" s="33">
        <f t="shared" si="1"/>
        <v>62.34400469330641</v>
      </c>
    </row>
    <row r="80" spans="1:9" ht="66" customHeight="1" thickBot="1" x14ac:dyDescent="0.35">
      <c r="A80" s="16" t="s">
        <v>78</v>
      </c>
      <c r="B80" s="65" t="s">
        <v>217</v>
      </c>
      <c r="C80" s="56" t="s">
        <v>235</v>
      </c>
      <c r="D80" s="56" t="s">
        <v>157</v>
      </c>
      <c r="E80" s="57">
        <v>9900076500</v>
      </c>
      <c r="F80" s="27">
        <v>244</v>
      </c>
      <c r="G80" s="33">
        <v>586367</v>
      </c>
      <c r="H80" s="33">
        <v>365564.67</v>
      </c>
      <c r="I80" s="33">
        <f t="shared" si="1"/>
        <v>62.34400469330641</v>
      </c>
    </row>
    <row r="81" spans="1:9" ht="24.75" customHeight="1" thickBot="1" x14ac:dyDescent="0.35">
      <c r="A81" s="16" t="s">
        <v>65</v>
      </c>
      <c r="B81" s="65" t="s">
        <v>217</v>
      </c>
      <c r="C81" s="56" t="s">
        <v>235</v>
      </c>
      <c r="D81" s="56" t="s">
        <v>157</v>
      </c>
      <c r="E81" s="57">
        <v>9900076100</v>
      </c>
      <c r="F81" s="27"/>
      <c r="G81" s="33"/>
      <c r="H81" s="33"/>
      <c r="I81" s="33"/>
    </row>
    <row r="82" spans="1:9" ht="192" customHeight="1" thickBot="1" x14ac:dyDescent="0.35">
      <c r="A82" s="16" t="s">
        <v>182</v>
      </c>
      <c r="B82" s="65" t="s">
        <v>217</v>
      </c>
      <c r="C82" s="56" t="s">
        <v>235</v>
      </c>
      <c r="D82" s="56" t="s">
        <v>157</v>
      </c>
      <c r="E82" s="57">
        <v>1620470370</v>
      </c>
      <c r="F82" s="27"/>
      <c r="G82" s="33">
        <f>G83</f>
        <v>0</v>
      </c>
      <c r="H82" s="33">
        <f>H83</f>
        <v>0</v>
      </c>
      <c r="I82" s="33">
        <v>0</v>
      </c>
    </row>
    <row r="83" spans="1:9" ht="33.75" customHeight="1" thickBot="1" x14ac:dyDescent="0.35">
      <c r="A83" s="16" t="s">
        <v>183</v>
      </c>
      <c r="B83" s="65" t="s">
        <v>217</v>
      </c>
      <c r="C83" s="56" t="s">
        <v>235</v>
      </c>
      <c r="D83" s="56" t="s">
        <v>157</v>
      </c>
      <c r="E83" s="57">
        <v>1620470370</v>
      </c>
      <c r="F83" s="27">
        <v>244</v>
      </c>
      <c r="G83" s="33">
        <v>0</v>
      </c>
      <c r="H83" s="33">
        <v>0</v>
      </c>
      <c r="I83" s="33">
        <v>0</v>
      </c>
    </row>
    <row r="84" spans="1:9" ht="90.75" customHeight="1" thickBot="1" x14ac:dyDescent="0.35">
      <c r="A84" s="16" t="s">
        <v>184</v>
      </c>
      <c r="B84" s="65" t="s">
        <v>217</v>
      </c>
      <c r="C84" s="56" t="s">
        <v>235</v>
      </c>
      <c r="D84" s="56" t="s">
        <v>157</v>
      </c>
      <c r="E84" s="57">
        <v>9900070240</v>
      </c>
      <c r="F84" s="27"/>
      <c r="G84" s="33">
        <f>G85</f>
        <v>1420000</v>
      </c>
      <c r="H84" s="33">
        <f>H85</f>
        <v>1050799.97</v>
      </c>
      <c r="I84" s="33">
        <v>0</v>
      </c>
    </row>
    <row r="85" spans="1:9" ht="31.5" customHeight="1" thickBot="1" x14ac:dyDescent="0.35">
      <c r="A85" s="16" t="s">
        <v>185</v>
      </c>
      <c r="B85" s="65" t="s">
        <v>217</v>
      </c>
      <c r="C85" s="56" t="s">
        <v>235</v>
      </c>
      <c r="D85" s="56" t="s">
        <v>157</v>
      </c>
      <c r="E85" s="57">
        <v>9900070240</v>
      </c>
      <c r="F85" s="27">
        <v>244</v>
      </c>
      <c r="G85" s="33">
        <v>1420000</v>
      </c>
      <c r="H85" s="33">
        <v>1050799.97</v>
      </c>
      <c r="I85" s="33">
        <v>0</v>
      </c>
    </row>
    <row r="86" spans="1:9" ht="114" customHeight="1" thickBot="1" x14ac:dyDescent="0.35">
      <c r="A86" s="16" t="s">
        <v>187</v>
      </c>
      <c r="B86" s="65" t="s">
        <v>217</v>
      </c>
      <c r="C86" s="56" t="s">
        <v>235</v>
      </c>
      <c r="D86" s="56" t="s">
        <v>157</v>
      </c>
      <c r="E86" s="57" t="s">
        <v>186</v>
      </c>
      <c r="F86" s="27"/>
      <c r="G86" s="33">
        <f>G87</f>
        <v>501000</v>
      </c>
      <c r="H86" s="33">
        <f>H87</f>
        <v>370708.79</v>
      </c>
      <c r="I86" s="33">
        <v>0</v>
      </c>
    </row>
    <row r="87" spans="1:9" ht="31.5" customHeight="1" thickBot="1" x14ac:dyDescent="0.35">
      <c r="A87" s="16" t="s">
        <v>185</v>
      </c>
      <c r="B87" s="65" t="s">
        <v>217</v>
      </c>
      <c r="C87" s="56" t="s">
        <v>235</v>
      </c>
      <c r="D87" s="56" t="s">
        <v>157</v>
      </c>
      <c r="E87" s="57" t="s">
        <v>186</v>
      </c>
      <c r="F87" s="27">
        <v>244</v>
      </c>
      <c r="G87" s="33">
        <v>501000</v>
      </c>
      <c r="H87" s="33">
        <v>370708.79</v>
      </c>
      <c r="I87" s="33">
        <v>0</v>
      </c>
    </row>
    <row r="88" spans="1:9" ht="21.75" customHeight="1" thickBot="1" x14ac:dyDescent="0.35">
      <c r="A88" s="16" t="s">
        <v>22</v>
      </c>
      <c r="B88" s="65" t="s">
        <v>217</v>
      </c>
      <c r="C88" s="56" t="s">
        <v>235</v>
      </c>
      <c r="D88" s="56" t="s">
        <v>157</v>
      </c>
      <c r="E88" s="57">
        <v>9900076100</v>
      </c>
      <c r="F88" s="27">
        <v>853</v>
      </c>
      <c r="G88" s="33"/>
      <c r="H88" s="33"/>
      <c r="I88" s="33"/>
    </row>
    <row r="89" spans="1:9" ht="19.5" customHeight="1" thickBot="1" x14ac:dyDescent="0.35">
      <c r="A89" s="17" t="s">
        <v>41</v>
      </c>
      <c r="B89" s="65" t="s">
        <v>217</v>
      </c>
      <c r="C89" s="54" t="s">
        <v>236</v>
      </c>
      <c r="D89" s="54" t="s">
        <v>156</v>
      </c>
      <c r="E89" s="26"/>
      <c r="F89" s="26"/>
      <c r="G89" s="32">
        <f>G92</f>
        <v>131533</v>
      </c>
      <c r="H89" s="32">
        <f>H92</f>
        <v>131533</v>
      </c>
      <c r="I89" s="33">
        <v>0</v>
      </c>
    </row>
    <row r="90" spans="1:9" ht="161.25" customHeight="1" thickBot="1" x14ac:dyDescent="0.35">
      <c r="A90" s="16" t="s">
        <v>42</v>
      </c>
      <c r="B90" s="65" t="s">
        <v>217</v>
      </c>
      <c r="C90" s="56" t="s">
        <v>236</v>
      </c>
      <c r="D90" s="56" t="s">
        <v>160</v>
      </c>
      <c r="E90" s="57">
        <v>9900081440</v>
      </c>
      <c r="F90" s="27"/>
      <c r="G90" s="33">
        <v>0</v>
      </c>
      <c r="H90" s="33">
        <v>0</v>
      </c>
      <c r="I90" s="33">
        <v>0</v>
      </c>
    </row>
    <row r="91" spans="1:9" ht="70.5" customHeight="1" thickBot="1" x14ac:dyDescent="0.35">
      <c r="A91" s="16" t="s">
        <v>51</v>
      </c>
      <c r="B91" s="65" t="s">
        <v>217</v>
      </c>
      <c r="C91" s="56" t="s">
        <v>236</v>
      </c>
      <c r="D91" s="56" t="s">
        <v>160</v>
      </c>
      <c r="E91" s="57">
        <v>99900081440</v>
      </c>
      <c r="F91" s="27">
        <v>240</v>
      </c>
      <c r="G91" s="33">
        <v>0</v>
      </c>
      <c r="H91" s="33">
        <v>0</v>
      </c>
      <c r="I91" s="33"/>
    </row>
    <row r="92" spans="1:9" ht="27.75" customHeight="1" thickBot="1" x14ac:dyDescent="0.35">
      <c r="A92" s="16" t="s">
        <v>40</v>
      </c>
      <c r="B92" s="65" t="s">
        <v>217</v>
      </c>
      <c r="C92" s="56" t="s">
        <v>236</v>
      </c>
      <c r="D92" s="56" t="s">
        <v>160</v>
      </c>
      <c r="E92" s="57">
        <v>9900081440</v>
      </c>
      <c r="F92" s="27">
        <v>540</v>
      </c>
      <c r="G92" s="33">
        <v>131533</v>
      </c>
      <c r="H92" s="33">
        <v>131533</v>
      </c>
      <c r="I92" s="33">
        <f t="shared" si="1"/>
        <v>100</v>
      </c>
    </row>
    <row r="93" spans="1:9" ht="169.5" customHeight="1" thickBot="1" x14ac:dyDescent="0.35">
      <c r="A93" s="16" t="s">
        <v>92</v>
      </c>
      <c r="B93" s="65" t="s">
        <v>217</v>
      </c>
      <c r="C93" s="56" t="s">
        <v>236</v>
      </c>
      <c r="D93" s="56" t="s">
        <v>160</v>
      </c>
      <c r="E93" s="57">
        <v>1100070450</v>
      </c>
      <c r="F93" s="27"/>
      <c r="G93" s="33">
        <f>G94</f>
        <v>0</v>
      </c>
      <c r="H93" s="33">
        <f>H94</f>
        <v>0</v>
      </c>
      <c r="I93" s="33"/>
    </row>
    <row r="94" spans="1:9" ht="27.75" customHeight="1" thickBot="1" x14ac:dyDescent="0.35">
      <c r="A94" s="16" t="s">
        <v>71</v>
      </c>
      <c r="B94" s="65" t="s">
        <v>217</v>
      </c>
      <c r="C94" s="56" t="s">
        <v>236</v>
      </c>
      <c r="D94" s="56" t="s">
        <v>160</v>
      </c>
      <c r="E94" s="57">
        <v>1100070450</v>
      </c>
      <c r="F94" s="27">
        <v>244</v>
      </c>
      <c r="G94" s="33">
        <v>0</v>
      </c>
      <c r="H94" s="33">
        <v>0</v>
      </c>
      <c r="I94" s="33"/>
    </row>
    <row r="95" spans="1:9" ht="18" customHeight="1" thickBot="1" x14ac:dyDescent="0.35">
      <c r="A95" s="17" t="s">
        <v>43</v>
      </c>
      <c r="B95" s="65" t="s">
        <v>217</v>
      </c>
      <c r="C95" s="54">
        <v>10</v>
      </c>
      <c r="D95" s="54" t="s">
        <v>156</v>
      </c>
      <c r="E95" s="28"/>
      <c r="F95" s="28"/>
      <c r="G95" s="32">
        <f t="shared" ref="G95:H96" si="3">G96</f>
        <v>229700</v>
      </c>
      <c r="H95" s="32">
        <f t="shared" si="3"/>
        <v>227019.84</v>
      </c>
      <c r="I95" s="33">
        <f t="shared" si="1"/>
        <v>98.833191118850678</v>
      </c>
    </row>
    <row r="96" spans="1:9" ht="15" thickBot="1" x14ac:dyDescent="0.35">
      <c r="A96" s="16" t="s">
        <v>44</v>
      </c>
      <c r="B96" s="65" t="s">
        <v>217</v>
      </c>
      <c r="C96" s="56">
        <v>10</v>
      </c>
      <c r="D96" s="56" t="s">
        <v>160</v>
      </c>
      <c r="E96" s="28"/>
      <c r="F96" s="26"/>
      <c r="G96" s="33">
        <f t="shared" si="3"/>
        <v>229700</v>
      </c>
      <c r="H96" s="33">
        <f t="shared" si="3"/>
        <v>227019.84</v>
      </c>
      <c r="I96" s="33">
        <f t="shared" si="1"/>
        <v>98.833191118850678</v>
      </c>
    </row>
    <row r="97" spans="1:9" ht="79.8" thickBot="1" x14ac:dyDescent="0.35">
      <c r="A97" s="16" t="s">
        <v>45</v>
      </c>
      <c r="B97" s="65" t="s">
        <v>217</v>
      </c>
      <c r="C97" s="56">
        <v>10</v>
      </c>
      <c r="D97" s="56" t="s">
        <v>160</v>
      </c>
      <c r="E97" s="57">
        <v>9900081490</v>
      </c>
      <c r="F97" s="28"/>
      <c r="G97" s="33">
        <f>G98</f>
        <v>229700</v>
      </c>
      <c r="H97" s="33">
        <f>H98</f>
        <v>227019.84</v>
      </c>
      <c r="I97" s="33">
        <f t="shared" si="1"/>
        <v>98.833191118850678</v>
      </c>
    </row>
    <row r="98" spans="1:9" ht="38.25" customHeight="1" thickBot="1" x14ac:dyDescent="0.35">
      <c r="A98" s="16" t="s">
        <v>80</v>
      </c>
      <c r="B98" s="65" t="s">
        <v>217</v>
      </c>
      <c r="C98" s="56">
        <v>10</v>
      </c>
      <c r="D98" s="56" t="s">
        <v>160</v>
      </c>
      <c r="E98" s="57">
        <v>9900081490</v>
      </c>
      <c r="F98" s="28">
        <v>310</v>
      </c>
      <c r="G98" s="33">
        <f>G99</f>
        <v>229700</v>
      </c>
      <c r="H98" s="33">
        <f>H99</f>
        <v>227019.84</v>
      </c>
      <c r="I98" s="33">
        <f t="shared" ref="I98:I99" si="4">H98/G98*100</f>
        <v>98.833191118850678</v>
      </c>
    </row>
    <row r="99" spans="1:9" ht="27" thickBot="1" x14ac:dyDescent="0.35">
      <c r="A99" s="16" t="s">
        <v>79</v>
      </c>
      <c r="B99" s="65" t="s">
        <v>217</v>
      </c>
      <c r="C99" s="56">
        <v>10</v>
      </c>
      <c r="D99" s="56" t="s">
        <v>160</v>
      </c>
      <c r="E99" s="57">
        <v>9900081490</v>
      </c>
      <c r="F99" s="27">
        <v>312</v>
      </c>
      <c r="G99" s="33">
        <v>229700</v>
      </c>
      <c r="H99" s="33">
        <v>227019.84</v>
      </c>
      <c r="I99" s="33">
        <f t="shared" si="4"/>
        <v>98.833191118850678</v>
      </c>
    </row>
    <row r="100" spans="1:9" ht="27" thickBot="1" x14ac:dyDescent="0.35">
      <c r="A100" s="17" t="s">
        <v>72</v>
      </c>
      <c r="B100" s="65" t="s">
        <v>217</v>
      </c>
      <c r="C100" s="54">
        <v>11</v>
      </c>
      <c r="D100" s="54" t="s">
        <v>151</v>
      </c>
      <c r="E100" s="27"/>
      <c r="F100" s="27"/>
      <c r="G100" s="32">
        <f>G101</f>
        <v>0</v>
      </c>
      <c r="H100" s="32">
        <f>H101</f>
        <v>0</v>
      </c>
      <c r="I100" s="33">
        <v>0</v>
      </c>
    </row>
    <row r="101" spans="1:9" ht="157.5" customHeight="1" thickBot="1" x14ac:dyDescent="0.35">
      <c r="A101" s="16" t="s">
        <v>42</v>
      </c>
      <c r="B101" s="65" t="s">
        <v>217</v>
      </c>
      <c r="C101" s="56">
        <v>11</v>
      </c>
      <c r="D101" s="56" t="s">
        <v>151</v>
      </c>
      <c r="E101" s="57">
        <v>9900081450</v>
      </c>
      <c r="F101" s="27"/>
      <c r="G101" s="33">
        <f>G102</f>
        <v>0</v>
      </c>
      <c r="H101" s="33">
        <f>H102</f>
        <v>0</v>
      </c>
      <c r="I101" s="33">
        <v>0</v>
      </c>
    </row>
    <row r="102" spans="1:9" ht="27.75" customHeight="1" thickBot="1" x14ac:dyDescent="0.35">
      <c r="A102" s="16" t="s">
        <v>40</v>
      </c>
      <c r="B102" s="65" t="s">
        <v>217</v>
      </c>
      <c r="C102" s="56">
        <v>11</v>
      </c>
      <c r="D102" s="56" t="s">
        <v>151</v>
      </c>
      <c r="E102" s="57">
        <v>9900081450</v>
      </c>
      <c r="F102" s="27" t="s">
        <v>46</v>
      </c>
      <c r="G102" s="33">
        <v>0</v>
      </c>
      <c r="H102" s="33">
        <v>0</v>
      </c>
      <c r="I102" s="33">
        <v>0</v>
      </c>
    </row>
    <row r="103" spans="1:9" ht="27.75" customHeight="1" thickBot="1" x14ac:dyDescent="0.35">
      <c r="A103" s="17" t="s">
        <v>40</v>
      </c>
      <c r="B103" s="65" t="s">
        <v>217</v>
      </c>
      <c r="C103" s="54">
        <v>14</v>
      </c>
      <c r="D103" s="54" t="s">
        <v>156</v>
      </c>
      <c r="E103" s="28"/>
      <c r="F103" s="28"/>
      <c r="G103" s="32">
        <f>G105</f>
        <v>0</v>
      </c>
      <c r="H103" s="32">
        <f>H105</f>
        <v>0</v>
      </c>
      <c r="I103" s="33">
        <v>0</v>
      </c>
    </row>
    <row r="104" spans="1:9" ht="154.5" customHeight="1" thickBot="1" x14ac:dyDescent="0.35">
      <c r="A104" s="16" t="s">
        <v>42</v>
      </c>
      <c r="B104" s="65" t="s">
        <v>217</v>
      </c>
      <c r="C104" s="56">
        <v>14</v>
      </c>
      <c r="D104" s="56" t="s">
        <v>157</v>
      </c>
      <c r="E104" s="57">
        <v>9900081520</v>
      </c>
      <c r="F104" s="27"/>
      <c r="G104" s="33">
        <f>G105</f>
        <v>0</v>
      </c>
      <c r="H104" s="33">
        <f>H105</f>
        <v>0</v>
      </c>
      <c r="I104" s="33">
        <v>0</v>
      </c>
    </row>
    <row r="105" spans="1:9" ht="30" customHeight="1" thickBot="1" x14ac:dyDescent="0.35">
      <c r="A105" s="16" t="s">
        <v>40</v>
      </c>
      <c r="B105" s="65" t="s">
        <v>217</v>
      </c>
      <c r="C105" s="56">
        <v>14</v>
      </c>
      <c r="D105" s="56" t="s">
        <v>157</v>
      </c>
      <c r="E105" s="57">
        <v>9900081520</v>
      </c>
      <c r="F105" s="27">
        <v>540</v>
      </c>
      <c r="G105" s="33">
        <v>0</v>
      </c>
      <c r="H105" s="33">
        <v>0</v>
      </c>
      <c r="I105" s="33">
        <v>0</v>
      </c>
    </row>
    <row r="106" spans="1:9" ht="40.5" customHeight="1" thickBot="1" x14ac:dyDescent="0.35">
      <c r="A106" s="17" t="s">
        <v>47</v>
      </c>
      <c r="B106" s="65" t="s">
        <v>217</v>
      </c>
      <c r="C106" s="64"/>
      <c r="D106" s="54"/>
      <c r="E106" s="26"/>
      <c r="F106" s="26"/>
      <c r="G106" s="32"/>
      <c r="H106" s="32">
        <v>1595147.66</v>
      </c>
      <c r="I106" s="32"/>
    </row>
  </sheetData>
  <mergeCells count="3">
    <mergeCell ref="A2:I2"/>
    <mergeCell ref="A3:I3"/>
    <mergeCell ref="E1:I1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4"/>
  <sheetViews>
    <sheetView workbookViewId="0">
      <selection activeCell="L19" sqref="L19"/>
    </sheetView>
  </sheetViews>
  <sheetFormatPr defaultRowHeight="14.4" x14ac:dyDescent="0.3"/>
  <cols>
    <col min="2" max="2" width="9.109375" customWidth="1"/>
    <col min="3" max="3" width="21.109375" customWidth="1"/>
    <col min="4" max="4" width="13.5546875" customWidth="1"/>
    <col min="5" max="5" width="12.33203125" customWidth="1"/>
    <col min="6" max="6" width="26.33203125" customWidth="1"/>
    <col min="7" max="8" width="9.109375" hidden="1" customWidth="1"/>
  </cols>
  <sheetData>
    <row r="1" spans="1:8" ht="147" customHeight="1" thickBot="1" x14ac:dyDescent="0.35">
      <c r="A1" s="6"/>
      <c r="F1" s="12" t="s">
        <v>218</v>
      </c>
      <c r="G1" s="9"/>
    </row>
    <row r="2" spans="1:8" ht="18" x14ac:dyDescent="0.35">
      <c r="A2" s="11" t="s">
        <v>52</v>
      </c>
    </row>
    <row r="3" spans="1:8" ht="18.75" customHeight="1" x14ac:dyDescent="0.35">
      <c r="A3" s="196" t="s">
        <v>161</v>
      </c>
      <c r="B3" s="196"/>
      <c r="C3" s="196"/>
      <c r="D3" s="196"/>
      <c r="E3" s="196"/>
      <c r="F3" s="196"/>
      <c r="G3" s="3"/>
      <c r="H3" s="3"/>
    </row>
    <row r="4" spans="1:8" ht="18.75" customHeight="1" x14ac:dyDescent="0.35">
      <c r="A4" s="197" t="s">
        <v>219</v>
      </c>
      <c r="B4" s="197"/>
      <c r="C4" s="197"/>
      <c r="D4" s="197"/>
      <c r="E4" s="197"/>
      <c r="F4" s="197"/>
      <c r="G4" s="3"/>
      <c r="H4" s="3"/>
    </row>
    <row r="5" spans="1:8" ht="18.75" customHeight="1" x14ac:dyDescent="0.35">
      <c r="A5" s="200" t="s">
        <v>162</v>
      </c>
      <c r="B5" s="200"/>
      <c r="C5" s="200"/>
      <c r="D5" s="200"/>
      <c r="E5" s="200"/>
      <c r="F5" s="200"/>
      <c r="G5" s="8"/>
      <c r="H5" s="8"/>
    </row>
    <row r="6" spans="1:8" ht="18.75" customHeight="1" x14ac:dyDescent="0.35">
      <c r="A6" s="200" t="s">
        <v>231</v>
      </c>
      <c r="B6" s="200"/>
      <c r="C6" s="200"/>
      <c r="D6" s="200"/>
      <c r="E6" s="200"/>
      <c r="F6" s="200"/>
      <c r="G6" s="200"/>
      <c r="H6" s="200"/>
    </row>
    <row r="7" spans="1:8" ht="40.200000000000003" x14ac:dyDescent="0.3">
      <c r="A7" s="201" t="s">
        <v>1</v>
      </c>
      <c r="B7" s="201"/>
      <c r="C7" s="10" t="s">
        <v>53</v>
      </c>
      <c r="D7" s="10" t="s">
        <v>2</v>
      </c>
      <c r="E7" s="10" t="s">
        <v>3</v>
      </c>
      <c r="F7" s="10" t="s">
        <v>4</v>
      </c>
    </row>
    <row r="8" spans="1:8" ht="51" customHeight="1" x14ac:dyDescent="0.3">
      <c r="A8" s="199" t="s">
        <v>163</v>
      </c>
      <c r="B8" s="199"/>
      <c r="C8" s="2"/>
      <c r="D8" s="13"/>
      <c r="E8" s="13">
        <v>-1595147.66</v>
      </c>
      <c r="F8" s="13"/>
    </row>
    <row r="9" spans="1:8" ht="27" customHeight="1" x14ac:dyDescent="0.3">
      <c r="A9" s="199" t="s">
        <v>54</v>
      </c>
      <c r="B9" s="199"/>
      <c r="C9" s="1" t="s">
        <v>67</v>
      </c>
      <c r="D9" s="13"/>
      <c r="E9" s="13">
        <v>-1595147.66</v>
      </c>
      <c r="F9" s="13"/>
    </row>
    <row r="10" spans="1:8" ht="33.75" customHeight="1" x14ac:dyDescent="0.3">
      <c r="A10" s="199" t="s">
        <v>55</v>
      </c>
      <c r="B10" s="199"/>
      <c r="C10" s="1" t="s">
        <v>56</v>
      </c>
      <c r="D10" s="13">
        <v>-9837415</v>
      </c>
      <c r="E10" s="13">
        <v>-9436133.3200000003</v>
      </c>
      <c r="F10" s="15" t="s">
        <v>68</v>
      </c>
    </row>
    <row r="11" spans="1:8" ht="52.5" customHeight="1" x14ac:dyDescent="0.3">
      <c r="A11" s="199" t="s">
        <v>57</v>
      </c>
      <c r="B11" s="199"/>
      <c r="C11" s="1" t="s">
        <v>58</v>
      </c>
      <c r="D11" s="13">
        <v>-9837415</v>
      </c>
      <c r="E11" s="13">
        <v>-9436133.3200000003</v>
      </c>
      <c r="F11" s="15" t="s">
        <v>68</v>
      </c>
    </row>
    <row r="12" spans="1:8" ht="36.75" customHeight="1" x14ac:dyDescent="0.3">
      <c r="A12" s="199" t="s">
        <v>59</v>
      </c>
      <c r="B12" s="199"/>
      <c r="C12" s="1" t="s">
        <v>60</v>
      </c>
      <c r="D12" s="13">
        <v>9837415</v>
      </c>
      <c r="E12" s="13">
        <v>7840985.6600000001</v>
      </c>
      <c r="F12" s="15" t="s">
        <v>68</v>
      </c>
    </row>
    <row r="13" spans="1:8" ht="51" customHeight="1" x14ac:dyDescent="0.3">
      <c r="A13" s="199" t="s">
        <v>61</v>
      </c>
      <c r="B13" s="199"/>
      <c r="C13" s="1" t="s">
        <v>62</v>
      </c>
      <c r="D13" s="13">
        <v>9837415</v>
      </c>
      <c r="E13" s="13">
        <v>7840985.6600000001</v>
      </c>
      <c r="F13" s="15" t="s">
        <v>68</v>
      </c>
    </row>
    <row r="14" spans="1:8" x14ac:dyDescent="0.3">
      <c r="A14" s="7"/>
      <c r="B14" s="7"/>
      <c r="C14" s="7"/>
      <c r="D14" s="7"/>
      <c r="E14" s="7"/>
      <c r="F14" s="7"/>
    </row>
  </sheetData>
  <mergeCells count="11">
    <mergeCell ref="A5:F5"/>
    <mergeCell ref="A3:F3"/>
    <mergeCell ref="A4:F4"/>
    <mergeCell ref="A11:B11"/>
    <mergeCell ref="A12:B12"/>
    <mergeCell ref="A13:B13"/>
    <mergeCell ref="A6:H6"/>
    <mergeCell ref="A7:B7"/>
    <mergeCell ref="A8:B8"/>
    <mergeCell ref="A9:B9"/>
    <mergeCell ref="A10:B10"/>
  </mergeCells>
  <pageMargins left="0.7" right="0.7" top="0.75" bottom="0.75" header="0.3" footer="0.3"/>
  <pageSetup paperSize="9" scale="9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2024-07-05T08:43:18Z</dcterms:modified>
</cp:coreProperties>
</file>